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446346262425.sharepoint.com/teams/OperationalReporting/Shared Documents/📰 Press Release/2025/09/"/>
    </mc:Choice>
  </mc:AlternateContent>
  <xr:revisionPtr revIDLastSave="86" documentId="8_{2F31BFD7-3989-427A-989C-26F66C4173BC}" xr6:coauthVersionLast="47" xr6:coauthVersionMax="47" xr10:uidLastSave="{D00CC5ED-B4ED-4D64-8AA9-15605BDCC748}"/>
  <bookViews>
    <workbookView xWindow="-120" yWindow="-120" windowWidth="29040" windowHeight="15840" xr2:uid="{04EC2B36-4C64-4FE2-8F82-0215C4B88DE7}"/>
  </bookViews>
  <sheets>
    <sheet name="IGM SALES" sheetId="1" r:id="rId1"/>
    <sheet name="IGM ASSET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CC675" hidden="1">{"fis.dbo.r1_datasum"}</definedName>
    <definedName name="__CC678" hidden="1">{"fis.dbo.r1_datasum"}</definedName>
    <definedName name="_Apr2000">#REF!</definedName>
    <definedName name="_Apr2001">#REF!</definedName>
    <definedName name="_Aug2000">#REF!</definedName>
    <definedName name="_Aug2001">#REF!</definedName>
    <definedName name="_Dec2000">#REF!</definedName>
    <definedName name="_Feb2000">#REF!</definedName>
    <definedName name="_Feb2001">#REF!</definedName>
    <definedName name="_Jan2000">#REF!</definedName>
    <definedName name="_Jan2001">#REF!</definedName>
    <definedName name="_Jul2000">#REF!</definedName>
    <definedName name="_Jul2001">#REF!</definedName>
    <definedName name="_Jun2000">#REF!</definedName>
    <definedName name="_Jun2001">#REF!</definedName>
    <definedName name="_Mar2000">#REF!</definedName>
    <definedName name="_Mar2001">#REF!</definedName>
    <definedName name="_May2000">#REF!</definedName>
    <definedName name="_May2001">#REF!</definedName>
    <definedName name="_Nov2000">#REF!</definedName>
    <definedName name="_Nov2001">#REF!</definedName>
    <definedName name="_Oct2000">#REF!</definedName>
    <definedName name="_Oct2001">#REF!</definedName>
    <definedName name="_Sep2000">#REF!</definedName>
    <definedName name="_Sep2001">#REF!</definedName>
    <definedName name="a" hidden="1">{"fis.dbo.r1_datasum"}</definedName>
    <definedName name="aa" hidden="1">{"fis.dbo.r1_datasum"}</definedName>
    <definedName name="aaa" hidden="1">{"fis.dbo.r1_datasum"}</definedName>
    <definedName name="aaaa" hidden="1">{"fis.dbo.r1_datasum"}</definedName>
    <definedName name="aaaq" hidden="1">{"fis.dbo.r1_datasum"}</definedName>
    <definedName name="aaq" hidden="1">{"fis.dbo.r1_datasum"}</definedName>
    <definedName name="abnk" hidden="1">{"fis.dbo.r1_datasum"}</definedName>
    <definedName name="abnkq" hidden="1">{"fis.dbo.r1_datasum"}</definedName>
    <definedName name="Act_Rate">#REF!</definedName>
    <definedName name="Act_Vol">#REF!</definedName>
    <definedName name="adt" hidden="1">{"fis.dbo.r1_datasum"}</definedName>
    <definedName name="adtq" hidden="1">{"fis.dbo.r1_datasum"}</definedName>
    <definedName name="Advisor">[1]AGREEMENT!$O$3:$O$123</definedName>
    <definedName name="al" hidden="1">{"fis.dbo.r1_datasum"}</definedName>
    <definedName name="alq" hidden="1">{"fis.dbo.r1_datasum"}</definedName>
    <definedName name="aq" hidden="1">{"fis.dbo.r1_datasum"}</definedName>
    <definedName name="art" hidden="1">{"fis.dbo.r1_datasum"}</definedName>
    <definedName name="arth" hidden="1">{"fis.dbo.r1_datasum"}</definedName>
    <definedName name="arthq" hidden="1">{"fis.dbo.r1_datasum"}</definedName>
    <definedName name="artq" hidden="1">{"fis.dbo.r1_datasum"}</definedName>
    <definedName name="artwet" hidden="1">{"fis.dbo.r1_datasum"}</definedName>
    <definedName name="artwetq" hidden="1">{"fis.dbo.r1_datasum"}</definedName>
    <definedName name="as" hidden="1">{"fis.dbo.r1_datasum"}</definedName>
    <definedName name="aset">#REF!</definedName>
    <definedName name="asetayew" hidden="1">{"fis.dbo.r1_datasum"}</definedName>
    <definedName name="asetayewq" hidden="1">{"fis.dbo.r1_datasum"}</definedName>
    <definedName name="asetse" hidden="1">{"fis.dbo.r1_datasum"}</definedName>
    <definedName name="asq" hidden="1">{"fis.dbo.r1_datasum"}</definedName>
    <definedName name="assets" hidden="1">{"fis.dbo.r1_datasum"}</definedName>
    <definedName name="atrwa" hidden="1">{"fis.dbo.r1_datasum"}</definedName>
    <definedName name="atrwaq" hidden="1">{"fis.dbo.r1_datasum"}</definedName>
    <definedName name="atwae" hidden="1">{"fis.dbo.r1_datasum"}</definedName>
    <definedName name="atwaeq" hidden="1">{"fis.dbo.r1_datasum"}</definedName>
    <definedName name="AUM">#REF!</definedName>
    <definedName name="AUM_COUNSEL_FOF">#REF!</definedName>
    <definedName name="AUM_FUND_NUMBER">#REF!</definedName>
    <definedName name="AUM_MONEYMARKET">#REF!</definedName>
    <definedName name="AUM_VALUE">#REF!</definedName>
    <definedName name="AvgPrime">'[2]Interest Plan'!$T$5</definedName>
    <definedName name="awtswe" hidden="1">{"fis.dbo.r1_datasum"}</definedName>
    <definedName name="awtsweq" hidden="1">{"fis.dbo.r1_datasum"}</definedName>
    <definedName name="b" hidden="1">{"fis.dbo.r1_datasum"}</definedName>
    <definedName name="B2K_VIEW1">#REF!</definedName>
    <definedName name="B2K_VIEW10">#REF!</definedName>
    <definedName name="B2K_VIEW11">#REF!</definedName>
    <definedName name="B2K_VIEW12">#REF!</definedName>
    <definedName name="B2K_VIEW13">#REF!</definedName>
    <definedName name="B2K_VIEW14">#REF!</definedName>
    <definedName name="B2K_VIEW15">#REF!</definedName>
    <definedName name="B2K_VIEW16">#REF!</definedName>
    <definedName name="B2K_VIEW17">#REF!</definedName>
    <definedName name="B2K_VIEW18">#REF!</definedName>
    <definedName name="B2K_VIEW19">#REF!</definedName>
    <definedName name="B2K_VIEW2">#REF!</definedName>
    <definedName name="B2K_VIEW20">#REF!</definedName>
    <definedName name="B2K_VIEW21">#REF!</definedName>
    <definedName name="B2K_VIEW22">#REF!</definedName>
    <definedName name="B2K_VIEW23">#REF!</definedName>
    <definedName name="B2K_VIEW24">#REF!</definedName>
    <definedName name="B2K_VIEW25">#REF!</definedName>
    <definedName name="B2K_VIEW26">#REF!</definedName>
    <definedName name="B2K_VIEW27">#REF!</definedName>
    <definedName name="B2K_VIEW28">#REF!</definedName>
    <definedName name="B2K_VIEW3">'[3]IG - Chg in AUM(B)'!$K$24:$P$1275</definedName>
    <definedName name="B2K_VIEW30">#REF!</definedName>
    <definedName name="B2K_VIEW32">#REF!</definedName>
    <definedName name="B2K_VIEW34">#REF!</definedName>
    <definedName name="B2K_VIEW39">#REF!</definedName>
    <definedName name="B2K_VIEW4">#REF!</definedName>
    <definedName name="B2K_VIEW41">#REF!</definedName>
    <definedName name="B2K_VIEW42">#REF!</definedName>
    <definedName name="B2K_VIEW43">#REF!</definedName>
    <definedName name="B2K_VIEW45">#REF!</definedName>
    <definedName name="B2K_VIEW5">'[4]IG - Inc Stmt (bps)'!$Q$36:$U$44</definedName>
    <definedName name="B2K_VIEW6">#REF!</definedName>
    <definedName name="B2K_VIEW7">#REF!</definedName>
    <definedName name="B2K_VIEW8">#REF!</definedName>
    <definedName name="B2K_VIEW9">#REF!</definedName>
    <definedName name="bbbbbb" hidden="1">{"fis.dbo.r1_datasum"}</definedName>
    <definedName name="bert" hidden="1">{"fis.dbo.r1_datasum"}</definedName>
    <definedName name="bk" hidden="1">{"fis.dbo.r1_datasum"}</definedName>
    <definedName name="bkq" hidden="1">{"fis.dbo.r1_datasum"}</definedName>
    <definedName name="BLUEWATER">#REF!</definedName>
    <definedName name="Budget_Rate">#REF!</definedName>
    <definedName name="Budget_Vol">#REF!</definedName>
    <definedName name="CASH_OTHER_PROPRIETORY_FOF">#REF!</definedName>
    <definedName name="cert" hidden="1">{"fis.dbo.r1_datasum"}</definedName>
    <definedName name="cert1" hidden="1">{"fis.dbo.r1_datasum"}</definedName>
    <definedName name="cert11" hidden="1">{"fis.dbo.r1_datasum"}</definedName>
    <definedName name="cert19" hidden="1">{"fis.dbo.r1_datasum"}</definedName>
    <definedName name="cert1q" hidden="1">{"fis.dbo.r1_datasum"}</definedName>
    <definedName name="cert2" hidden="1">{"fis.dbo.r1_datasum"}</definedName>
    <definedName name="cert9" hidden="1">{"fis.dbo.r1_datasum"}</definedName>
    <definedName name="certq" hidden="1">{"fis.dbo.r1_datasum"}</definedName>
    <definedName name="change">#REF!</definedName>
    <definedName name="COUNSEL_FOF_REDEMPTIONS">#REF!</definedName>
    <definedName name="COUNSEL_FOF_SALES">#REF!</definedName>
    <definedName name="COUNSEL_FOF_TRANSFERS">#REF!</definedName>
    <definedName name="cursource" hidden="1">"SQLServer"</definedName>
    <definedName name="cvb" hidden="1">{"fis.dbo.r1_datasum"}</definedName>
    <definedName name="DATE">'[5]Single Manager Data'!$A$2:$A$2000</definedName>
    <definedName name="Dates">#REF!</definedName>
    <definedName name="dbase_char_set" hidden="1">1</definedName>
    <definedName name="dbase_compatibility" hidden="1">1</definedName>
    <definedName name="dbase_dflt" hidden="1">TRUE</definedName>
    <definedName name="dd" hidden="1">{"fis.dbo.r1_datasum"}</definedName>
    <definedName name="dddd" hidden="1">{"fis.dbo.r1_datasum"}</definedName>
    <definedName name="ddddd" hidden="1">{"fis.dbo.r1_datasum"}</definedName>
    <definedName name="dert" hidden="1">{"fis.dbo.r1_datasum"}</definedName>
    <definedName name="discount">[6]Assets!#REF!</definedName>
    <definedName name="EV__LASTREFTIME__" hidden="1">41281.5874537037</definedName>
    <definedName name="exchg">#REF!</definedName>
    <definedName name="fert" hidden="1">{"fis.dbo.r1_datasum"}</definedName>
    <definedName name="FIRST">#REF!</definedName>
    <definedName name="FOF_CASH_OTHER_FUND_NUMBER">#REF!</definedName>
    <definedName name="FOF_CASH_OTHER_VALUE">#REF!</definedName>
    <definedName name="FON">[1]AGREEMENT!$A$3:$A$123</definedName>
    <definedName name="free">[7]Assumptions!$F$132</definedName>
    <definedName name="FUND_NUMBER_INTERFUND_SALES">#REF!</definedName>
    <definedName name="FUNDNO">'[5]Single Manager Data'!$B$2:$B$2000</definedName>
    <definedName name="ggggg" hidden="1">{"fis.dbo.r1_datasum"}</definedName>
    <definedName name="ggggggg" hidden="1">{"fis.dbo.r1_datasum"}</definedName>
    <definedName name="GrossNumbers">#REF!</definedName>
    <definedName name="h" hidden="1">{"fis.dbo.r1_datasum"}</definedName>
    <definedName name="help" hidden="1">{"fis.dbo.r1_datasum"}</definedName>
    <definedName name="Henaire" hidden="1">{"fis.dbo.r1_datasum"}</definedName>
    <definedName name="i" hidden="1">{"fis.dbo.r1_datasum"}</definedName>
    <definedName name="iert" hidden="1">{"fis.dbo.r1_datasum"}</definedName>
    <definedName name="IGCons03">#REF!</definedName>
    <definedName name="IGCons04">#REF!</definedName>
    <definedName name="IGCons05">#REF!</definedName>
    <definedName name="IGCons06">#REF!</definedName>
    <definedName name="IGCons07">#REF!</definedName>
    <definedName name="IGCons08">#REF!</definedName>
    <definedName name="ii" hidden="1">{"fis.dbo.r1_datasum"}</definedName>
    <definedName name="iii" hidden="1">{"fis.dbo.r1_datasum"}</definedName>
    <definedName name="Ins" hidden="1">{"fis.dbo.r1_datasum"}</definedName>
    <definedName name="int_ext_sel" hidden="1">2</definedName>
    <definedName name="INV">[8]Daily!$H$55,[8]Daily!$H$51,[8]Daily!$H$48,[8]Daily!$H$45,[8]Daily!$H$42,[8]Daily!$H$39,[8]Daily!$H$36,[8]Daily!$H$33,[8]Daily!$H$30,[8]Daily!$H$27,[8]Daily!$H$24,[8]Daily!$H$22,[8]Daily!$H$19,[8]Daily!$H$16,[8]Daily!$H$13,[8]Daily!$H$10,[8]Daily!$H$7</definedName>
    <definedName name="Inv_Blend">[8]Daily!$H$82:$H$90,[8]Daily!$H$70:$H$79,[8]Daily!$H$58:$H$67</definedName>
    <definedName name="Investments">[8]Daily!$H$7,[8]Daily!$H$10,[8]Daily!$H$13,[8]Daily!$H$16,[8]Daily!$H$19,[8]Daily!$H$22,[8]Daily!$H$24,[8]Daily!$H$27,[8]Daily!$H$30,[8]Daily!$H$33,[8]Daily!$H$36,[8]Daily!$H$39,[8]Daily!$H$42,[8]Daily!$H$45,[8]Daily!$H$48,[8]Daily!$H$51,[8]Daily!$H$55,[8]Daily!$H$58:$H$67</definedName>
    <definedName name="InvestmentVehicle">'[9]Master Data Drop Down Lists'!$C$554:$C$558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uo" hidden="1">{"fis.dbo.r1_datasum"}</definedName>
    <definedName name="iuoq" hidden="1">{"fis.dbo.r1_datasum"}</definedName>
    <definedName name="j" hidden="1">{"fis.dbo.r1_datasum"}</definedName>
    <definedName name="jk" hidden="1">{"fis.dbo.r1_datasum"}</definedName>
    <definedName name="k" hidden="1">{"fis.dbo.r1_datasum"}</definedName>
    <definedName name="kert" hidden="1">{"fis.dbo.r1_datasum"}</definedName>
    <definedName name="Keyassumptions" hidden="1">{"fis.dbo.r1_datasum"}</definedName>
    <definedName name="Keyassumptionsq" hidden="1">{"fis.dbo.r1_datasum"}</definedName>
    <definedName name="kja" hidden="1">{"fis.dbo.r1_datasum"}</definedName>
    <definedName name="kjaq" hidden="1">{"fis.dbo.r1_datasum"}</definedName>
    <definedName name="ksjf" hidden="1">{"fis.dbo.r1_datasum"}</definedName>
    <definedName name="ksjfq" hidden="1">{"fis.dbo.r1_datasum"}</definedName>
    <definedName name="m" hidden="1">{"fis.dbo.r1_datasum"}</definedName>
    <definedName name="Macro2">[10]!Macro2</definedName>
    <definedName name="MANAGER">#REF!</definedName>
    <definedName name="MANAV">#REF!</definedName>
    <definedName name="MDATE">#REF!</definedName>
    <definedName name="MFUNDNO">#REF!</definedName>
    <definedName name="MMDATE">#REF!</definedName>
    <definedName name="mth">'[11]P&amp;L''s'!$O$1</definedName>
    <definedName name="n" hidden="1">{"fis.dbo.r1_datasum"}</definedName>
    <definedName name="NAV">'[5]Single Manager Data'!$E$2:$E$2000</definedName>
    <definedName name="NetNumbers">#REF!</definedName>
    <definedName name="NEXT">[1]AGREEMENT!$Y$3:$Y$123</definedName>
    <definedName name="nhy" hidden="1">{"fis.dbo.r1_datasum"}</definedName>
    <definedName name="o" hidden="1">{"fis.dbo.r1_datasum"}</definedName>
    <definedName name="oert1" hidden="1">{"fis.dbo.r1_datasum"}</definedName>
    <definedName name="oo" hidden="1">{"fis.dbo.r1_datasum"}</definedName>
    <definedName name="ooo" hidden="1">{"fis.dbo.r1_datasum"}</definedName>
    <definedName name="opendbs" hidden="1">{"fis.dbo.r1_datasum"}</definedName>
    <definedName name="opendbs1" hidden="1">{"fis.dbo.r1_datasum"}</definedName>
    <definedName name="opendbs11" hidden="1">{"fis.dbo.r1_datasum"}</definedName>
    <definedName name="opendbs19" hidden="1">{"fis.dbo.r1_datasum"}</definedName>
    <definedName name="opendbs1q" hidden="1">{"fis.dbo.r1_datasum"}</definedName>
    <definedName name="opendbs2" hidden="1">{"fis.dbo.r1_datasum"}</definedName>
    <definedName name="opendbs9" hidden="1">{"fis.dbo.r1_datasum"}</definedName>
    <definedName name="opendbsq" hidden="1">{"fis.dbo.r1_datasum"}</definedName>
    <definedName name="opera" hidden="1">{"fis.dbo.r1_datasum"}</definedName>
    <definedName name="operaq" hidden="1">{"fis.dbo.r1_datasum"}</definedName>
    <definedName name="p" hidden="1">{"fis.dbo.r1_datasum"}</definedName>
    <definedName name="pert" hidden="1">{"fis.dbo.r1_datasum"}</definedName>
    <definedName name="PHHTICXO">#REF!</definedName>
    <definedName name="PHHTICXS">#REF!</definedName>
    <definedName name="PHMDNSUB">#REF!</definedName>
    <definedName name="PHMDSUB">#REF!</definedName>
    <definedName name="pp" hidden="1">{"fis.dbo.r1_datasum"}</definedName>
    <definedName name="ppp" hidden="1">{"fis.dbo.r1_datasum"}</definedName>
    <definedName name="_xlnm.Print_Area" localSheetId="1">'IGM ASSETS'!$A$1:$CF$54</definedName>
    <definedName name="_xlnm.Print_Area" localSheetId="0">'IGM SALES'!$A$1:$CF$87</definedName>
    <definedName name="_xlnm.Print_Area">#REF!</definedName>
    <definedName name="_xlnm.Print_Titles">#N/A</definedName>
    <definedName name="PrintArea">#REF!</definedName>
    <definedName name="PROPRIETORY_FOF_TOTAL">#REF!</definedName>
    <definedName name="rate">#REF!</definedName>
    <definedName name="_xlnm.Recorder">#REF!</definedName>
    <definedName name="REDEMPTIONS">#REF!</definedName>
    <definedName name="REDEMPTIONS_MONEYMARKET">#REF!</definedName>
    <definedName name="SALES">#REF!</definedName>
    <definedName name="SALES_FUND_NUMBER">#REF!</definedName>
    <definedName name="SALES_MONEYMARKET">#REF!</definedName>
    <definedName name="SALES_REDEMPTIONS_TRANSFERS">#REF!</definedName>
    <definedName name="satg" hidden="1">{"fis.dbo.r1_datasum"}</definedName>
    <definedName name="satgq" hidden="1">{"fis.dbo.r1_datasum"}</definedName>
    <definedName name="scen">[7]Assumptions!$B$139</definedName>
    <definedName name="scenario">[7]Assumptions!$B$139</definedName>
    <definedName name="Screen4">[12]HelpScreens!$B$28:$E$32</definedName>
    <definedName name="SDATE">#REF!</definedName>
    <definedName name="sdfgfd">#REF!</definedName>
    <definedName name="seasonality" hidden="1">{"fis.dbo.r1_datasum"}</definedName>
    <definedName name="seasonalityq" hidden="1">{"fis.dbo.r1_datasum"}</definedName>
    <definedName name="SegFundSales">#REF!</definedName>
    <definedName name="SFUND">#REF!</definedName>
    <definedName name="SNAV">#REF!</definedName>
    <definedName name="sql_statement" hidden="1">"select distinct acct_cat,sum(cyr),sum(lyr),sum(cbd),mult_x000D_
from r1_datasum_x000D_
group by acct_cat_x000D_
_x000D_
"</definedName>
    <definedName name="Summary">#REF!</definedName>
    <definedName name="TABLE">#REF!</definedName>
    <definedName name="tax">#REF!</definedName>
    <definedName name="Ten">[7]Assumptions!$F$131</definedName>
    <definedName name="TRANSFER_MONEYMARKET">#REF!</definedName>
    <definedName name="TRANSFERS">#REF!</definedName>
    <definedName name="twatr" hidden="1">{"fis.dbo.r1_datasum"}</definedName>
    <definedName name="twatrq" hidden="1">{"fis.dbo.r1_datasum"}</definedName>
    <definedName name="u" hidden="1">{"fis.dbo.r1_datasum"}</definedName>
    <definedName name="uert" hidden="1">{"fis.dbo.r1_datasum"}</definedName>
    <definedName name="Untitled">#REF!</definedName>
    <definedName name="uu" hidden="1">{"fis.dbo.r1_datasum"}</definedName>
    <definedName name="uuu" hidden="1">{"fis.dbo.r1_datasum"}</definedName>
    <definedName name="VIEW_1">#REF!</definedName>
    <definedName name="VIEW_12">[13]RedYTD!#REF!</definedName>
    <definedName name="VIEW_13">[13]RedYTD!#REF!</definedName>
    <definedName name="VIEW_16">[13]NSalesMonthly!#REF!</definedName>
    <definedName name="VIEW_17">[13]MktActionYTD!#REF!</definedName>
    <definedName name="VIEW_18">[13]MktActionMonth!#REF!</definedName>
    <definedName name="VIEW_22">[13]SalesYTD!#REF!</definedName>
    <definedName name="VIEW_23">[13]SalesYTD!#REF!</definedName>
    <definedName name="VIEW_24">[13]RedYTD!#REF!</definedName>
    <definedName name="VIEW_25">[13]NSalesYTD!#REF!</definedName>
    <definedName name="VIEW_28">[13]MktActionMonth!#REF!</definedName>
    <definedName name="VIEW_29">[13]MktActionMonth!#REF!</definedName>
    <definedName name="VIEW_3">[13]NSalesMonthly!#REF!</definedName>
    <definedName name="VIEW_31">[13]MktActionYTD!#REF!</definedName>
    <definedName name="VIEW_32">[13]MktActionMonth!#REF!</definedName>
    <definedName name="VIEW_33">[13]MktActionMonth!#REF!</definedName>
    <definedName name="VIEW_34">[13]MktActionYTD!#REF!</definedName>
    <definedName name="VIEW_35">[13]MktActionYTD!#REF!</definedName>
    <definedName name="VIEW_36">[13]MktActionYTD!#REF!</definedName>
    <definedName name="VIEW_39">[13]RedRatesMonthly!#REF!</definedName>
    <definedName name="VIEW_4">[13]NSalesYTD!#REF!</definedName>
    <definedName name="VIEW_6">[13]RedempExMMF!#REF!</definedName>
    <definedName name="VIEW_7">[13]NSales!#REF!</definedName>
    <definedName name="VIEW_8">[13]RedRatesMonthly!#REF!</definedName>
    <definedName name="view3">[13]AssetsInMMF!#REF!</definedName>
    <definedName name="weat" hidden="1">{"fis.dbo.r1_datasum"}</definedName>
    <definedName name="weatq" hidden="1">{"fis.dbo.r1_datasum"}</definedName>
    <definedName name="weatwa" hidden="1">{"fis.dbo.r1_datasum"}</definedName>
    <definedName name="weatwaq" hidden="1">{"fis.dbo.r1_datasum"}</definedName>
    <definedName name="wet" hidden="1">{"fis.dbo.r1_datasum"}</definedName>
    <definedName name="wetq" hidden="1">{"fis.dbo.r1_datasum"}</definedName>
    <definedName name="wrn.inituptd." hidden="1">{#N/A,#N/A,FALSE,"SUMMARY";#N/A,#N/A,FALSE,"RECONCILATION";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A1";#N/A,#N/A,FALSE,"A2"}</definedName>
    <definedName name="wrn.MRS._.Group._.Income._.Statement." hidden="1">{"Clean",#N/A,FALSE,"MRS Group IS"}</definedName>
    <definedName name="xxxxx" hidden="1">{"fis.dbo.r1_datasum"}</definedName>
    <definedName name="yly769" hidden="1">{"fis.dbo.r1_datasum"}</definedName>
    <definedName name="yly769q" hidden="1">{"fis.dbo.r1_datasum"}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F13" i="2" l="1"/>
  <c r="CF48" i="2" l="1"/>
  <c r="CF20" i="2"/>
  <c r="CF21" i="2"/>
  <c r="CF22" i="2" s="1"/>
  <c r="CE48" i="2"/>
  <c r="CF79" i="1"/>
  <c r="CF80" i="1"/>
  <c r="CF41" i="1"/>
  <c r="CF42" i="1"/>
  <c r="CF43" i="1"/>
  <c r="CF49" i="1" s="1"/>
  <c r="CF44" i="1"/>
  <c r="CF46" i="1"/>
  <c r="CF35" i="1"/>
  <c r="CF30" i="1"/>
  <c r="CF31" i="1"/>
  <c r="CF13" i="1"/>
  <c r="CF49" i="2" l="1"/>
  <c r="CF50" i="2" s="1"/>
  <c r="CF45" i="1"/>
  <c r="CF47" i="1" s="1"/>
  <c r="CF50" i="1" s="1"/>
  <c r="CE21" i="2" l="1"/>
  <c r="CE20" i="2"/>
  <c r="CE22" i="2" s="1"/>
  <c r="CE13" i="2"/>
  <c r="CA48" i="2"/>
  <c r="CB48" i="2"/>
  <c r="CB50" i="2"/>
  <c r="CC48" i="2"/>
  <c r="CD48" i="2"/>
  <c r="CA49" i="2"/>
  <c r="CB49" i="2"/>
  <c r="CC49" i="2"/>
  <c r="CD49" i="2"/>
  <c r="CE49" i="2"/>
  <c r="CA50" i="2"/>
  <c r="CE30" i="1"/>
  <c r="CE31" i="1"/>
  <c r="CE42" i="1"/>
  <c r="CE44" i="1"/>
  <c r="CE46" i="1"/>
  <c r="CE26" i="1"/>
  <c r="CE79" i="1"/>
  <c r="CE80" i="1"/>
  <c r="CE35" i="1"/>
  <c r="CE13" i="1"/>
  <c r="CE10" i="1"/>
  <c r="CE41" i="1" s="1"/>
  <c r="CE43" i="1" s="1"/>
  <c r="CD62" i="1"/>
  <c r="CD28" i="1"/>
  <c r="CD13" i="2"/>
  <c r="CD79" i="1"/>
  <c r="CD80" i="1"/>
  <c r="CD41" i="1"/>
  <c r="CD43" i="1"/>
  <c r="CD42" i="1"/>
  <c r="CD44" i="1"/>
  <c r="CD46" i="1"/>
  <c r="CD30" i="1"/>
  <c r="CD31" i="1"/>
  <c r="CD26" i="1"/>
  <c r="CD13" i="1"/>
  <c r="CD10" i="1"/>
  <c r="CD45" i="1"/>
  <c r="CD47" i="1"/>
  <c r="CD50" i="1"/>
  <c r="CD49" i="1"/>
  <c r="BZ62" i="1"/>
  <c r="CC31" i="1"/>
  <c r="BS30" i="1"/>
  <c r="BR30" i="1"/>
  <c r="BQ30" i="1"/>
  <c r="BP30" i="1"/>
  <c r="BO30" i="1"/>
  <c r="BN30" i="1"/>
  <c r="BM30" i="1"/>
  <c r="BL30" i="1"/>
  <c r="BL31" i="1"/>
  <c r="BK31" i="1"/>
  <c r="CA31" i="1"/>
  <c r="CA9" i="1"/>
  <c r="BX49" i="1"/>
  <c r="CB35" i="1"/>
  <c r="CC35" i="1"/>
  <c r="CA35" i="1"/>
  <c r="BX13" i="1"/>
  <c r="BY9" i="1"/>
  <c r="BZ9" i="1"/>
  <c r="CB9" i="1"/>
  <c r="CC9" i="1"/>
  <c r="BX9" i="1"/>
  <c r="CB13" i="2"/>
  <c r="CA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C13" i="2"/>
  <c r="CB80" i="1"/>
  <c r="CC80" i="1"/>
  <c r="CB79" i="1"/>
  <c r="CC79" i="1"/>
  <c r="CC41" i="1"/>
  <c r="CC42" i="1"/>
  <c r="CC44" i="1"/>
  <c r="CC45" i="1"/>
  <c r="CC47" i="1"/>
  <c r="CC13" i="1"/>
  <c r="CC46" i="1"/>
  <c r="CC43" i="1"/>
  <c r="CC30" i="1"/>
  <c r="CC50" i="1"/>
  <c r="CC49" i="1"/>
  <c r="BW57" i="1"/>
  <c r="CA62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BX80" i="1"/>
  <c r="BY80" i="1"/>
  <c r="CA80" i="1"/>
  <c r="D50" i="1"/>
  <c r="E50" i="1"/>
  <c r="F50" i="1"/>
  <c r="G50" i="1"/>
  <c r="H50" i="1"/>
  <c r="I50" i="1"/>
  <c r="J50" i="1"/>
  <c r="K50" i="1"/>
  <c r="L50" i="1"/>
  <c r="M50" i="1"/>
  <c r="N50" i="1"/>
  <c r="O50" i="1"/>
  <c r="AN50" i="1"/>
  <c r="AS50" i="1"/>
  <c r="AT50" i="1"/>
  <c r="AU50" i="1"/>
  <c r="AV50" i="1"/>
  <c r="AW50" i="1"/>
  <c r="AY50" i="1"/>
  <c r="AZ50" i="1"/>
  <c r="BA50" i="1"/>
  <c r="BB50" i="1"/>
  <c r="BC50" i="1"/>
  <c r="BE50" i="1"/>
  <c r="BF50" i="1"/>
  <c r="BG50" i="1"/>
  <c r="BH50" i="1"/>
  <c r="BI50" i="1"/>
  <c r="BJ50" i="1"/>
  <c r="D41" i="1"/>
  <c r="D43" i="1"/>
  <c r="E41" i="1"/>
  <c r="F41" i="1"/>
  <c r="F43" i="1"/>
  <c r="G41" i="1"/>
  <c r="H41" i="1"/>
  <c r="I41" i="1"/>
  <c r="J41" i="1"/>
  <c r="K41" i="1"/>
  <c r="K43" i="1"/>
  <c r="L41" i="1"/>
  <c r="M41" i="1"/>
  <c r="N41" i="1"/>
  <c r="O41" i="1"/>
  <c r="P41" i="1"/>
  <c r="Q41" i="1"/>
  <c r="R41" i="1"/>
  <c r="R43" i="1"/>
  <c r="S41" i="1"/>
  <c r="S43" i="1"/>
  <c r="T41" i="1"/>
  <c r="U41" i="1"/>
  <c r="V41" i="1"/>
  <c r="V43" i="1"/>
  <c r="W41" i="1"/>
  <c r="X41" i="1"/>
  <c r="Y41" i="1"/>
  <c r="Z41" i="1"/>
  <c r="AA41" i="1"/>
  <c r="AA43" i="1"/>
  <c r="AB41" i="1"/>
  <c r="AC41" i="1"/>
  <c r="AD41" i="1"/>
  <c r="AD43" i="1"/>
  <c r="AE41" i="1"/>
  <c r="AF41" i="1"/>
  <c r="AG41" i="1"/>
  <c r="AH41" i="1"/>
  <c r="AH43" i="1"/>
  <c r="AI41" i="1"/>
  <c r="AI43" i="1"/>
  <c r="AJ41" i="1"/>
  <c r="AK41" i="1"/>
  <c r="AK43" i="1"/>
  <c r="AL41" i="1"/>
  <c r="AL43" i="1"/>
  <c r="AM41" i="1"/>
  <c r="AN41" i="1"/>
  <c r="AO41" i="1"/>
  <c r="AP41" i="1"/>
  <c r="AP43" i="1"/>
  <c r="AQ41" i="1"/>
  <c r="AQ43" i="1"/>
  <c r="AR41" i="1"/>
  <c r="AS41" i="1"/>
  <c r="AS43" i="1"/>
  <c r="AT41" i="1"/>
  <c r="AU41" i="1"/>
  <c r="AV41" i="1"/>
  <c r="AW41" i="1"/>
  <c r="AX41" i="1"/>
  <c r="AX43" i="1"/>
  <c r="AY41" i="1"/>
  <c r="AY43" i="1"/>
  <c r="AZ41" i="1"/>
  <c r="BA41" i="1"/>
  <c r="BB41" i="1"/>
  <c r="BC41" i="1"/>
  <c r="BD41" i="1"/>
  <c r="BE41" i="1"/>
  <c r="BF41" i="1"/>
  <c r="BF43" i="1"/>
  <c r="BG41" i="1"/>
  <c r="BH41" i="1"/>
  <c r="BI41" i="1"/>
  <c r="BJ41" i="1"/>
  <c r="BJ43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Y41" i="1"/>
  <c r="BY43" i="1"/>
  <c r="BZ41" i="1"/>
  <c r="BZ43" i="1"/>
  <c r="D42" i="1"/>
  <c r="E42" i="1"/>
  <c r="F42" i="1"/>
  <c r="G42" i="1"/>
  <c r="H42" i="1"/>
  <c r="I42" i="1"/>
  <c r="I43" i="1"/>
  <c r="I49" i="1"/>
  <c r="J42" i="1"/>
  <c r="K42" i="1"/>
  <c r="L42" i="1"/>
  <c r="L43" i="1"/>
  <c r="L45" i="1"/>
  <c r="L46" i="1"/>
  <c r="M42" i="1"/>
  <c r="N42" i="1"/>
  <c r="O42" i="1"/>
  <c r="P42" i="1"/>
  <c r="Q42" i="1"/>
  <c r="Q43" i="1"/>
  <c r="R42" i="1"/>
  <c r="S42" i="1"/>
  <c r="T42" i="1"/>
  <c r="T43" i="1"/>
  <c r="T49" i="1"/>
  <c r="U42" i="1"/>
  <c r="V42" i="1"/>
  <c r="W42" i="1"/>
  <c r="X42" i="1"/>
  <c r="Y42" i="1"/>
  <c r="Y43" i="1"/>
  <c r="Z42" i="1"/>
  <c r="AA42" i="1"/>
  <c r="AB42" i="1"/>
  <c r="AB43" i="1"/>
  <c r="AC42" i="1"/>
  <c r="AD42" i="1"/>
  <c r="AE42" i="1"/>
  <c r="AF42" i="1"/>
  <c r="AG42" i="1"/>
  <c r="AG43" i="1"/>
  <c r="AH42" i="1"/>
  <c r="AI42" i="1"/>
  <c r="AJ42" i="1"/>
  <c r="AJ43" i="1"/>
  <c r="AK42" i="1"/>
  <c r="AL42" i="1"/>
  <c r="AM42" i="1"/>
  <c r="AN42" i="1"/>
  <c r="AO42" i="1"/>
  <c r="AO43" i="1"/>
  <c r="AO49" i="1"/>
  <c r="AP42" i="1"/>
  <c r="AQ42" i="1"/>
  <c r="AR42" i="1"/>
  <c r="AR43" i="1"/>
  <c r="AS42" i="1"/>
  <c r="AT42" i="1"/>
  <c r="AU42" i="1"/>
  <c r="AV42" i="1"/>
  <c r="AW42" i="1"/>
  <c r="AW43" i="1"/>
  <c r="AX42" i="1"/>
  <c r="AY42" i="1"/>
  <c r="AZ42" i="1"/>
  <c r="AZ43" i="1"/>
  <c r="AZ49" i="1"/>
  <c r="BA42" i="1"/>
  <c r="BB42" i="1"/>
  <c r="BC42" i="1"/>
  <c r="BD42" i="1"/>
  <c r="BE42" i="1"/>
  <c r="BE43" i="1"/>
  <c r="BE45" i="1"/>
  <c r="BF42" i="1"/>
  <c r="BG42" i="1"/>
  <c r="BG43" i="1"/>
  <c r="BG45" i="1"/>
  <c r="BH42" i="1"/>
  <c r="BH43" i="1"/>
  <c r="BI42" i="1"/>
  <c r="BJ42" i="1"/>
  <c r="BK42" i="1"/>
  <c r="BL42" i="1"/>
  <c r="BM42" i="1"/>
  <c r="BM43" i="1"/>
  <c r="BN42" i="1"/>
  <c r="BO42" i="1"/>
  <c r="BO43" i="1"/>
  <c r="BP42" i="1"/>
  <c r="BP43" i="1"/>
  <c r="BQ42" i="1"/>
  <c r="BR42" i="1"/>
  <c r="BS42" i="1"/>
  <c r="BT42" i="1"/>
  <c r="BU42" i="1"/>
  <c r="BU43" i="1"/>
  <c r="BV42" i="1"/>
  <c r="BW42" i="1"/>
  <c r="BW43" i="1"/>
  <c r="BX42" i="1"/>
  <c r="BY42" i="1"/>
  <c r="BZ42" i="1"/>
  <c r="CA42" i="1"/>
  <c r="E43" i="1"/>
  <c r="E49" i="1"/>
  <c r="G43" i="1"/>
  <c r="G49" i="1"/>
  <c r="H43" i="1"/>
  <c r="H49" i="1"/>
  <c r="J43" i="1"/>
  <c r="J49" i="1"/>
  <c r="M43" i="1"/>
  <c r="M45" i="1"/>
  <c r="M46" i="1"/>
  <c r="N43" i="1"/>
  <c r="N45" i="1"/>
  <c r="N46" i="1"/>
  <c r="O43" i="1"/>
  <c r="O49" i="1"/>
  <c r="P43" i="1"/>
  <c r="P49" i="1"/>
  <c r="U43" i="1"/>
  <c r="U49" i="1"/>
  <c r="W43" i="1"/>
  <c r="W49" i="1"/>
  <c r="X43" i="1"/>
  <c r="X49" i="1"/>
  <c r="Z43" i="1"/>
  <c r="Z49" i="1"/>
  <c r="AC43" i="1"/>
  <c r="AC49" i="1"/>
  <c r="AE43" i="1"/>
  <c r="AE49" i="1"/>
  <c r="AF43" i="1"/>
  <c r="AF45" i="1"/>
  <c r="AM43" i="1"/>
  <c r="AM45" i="1"/>
  <c r="AN43" i="1"/>
  <c r="AN49" i="1"/>
  <c r="AT43" i="1"/>
  <c r="AT45" i="1"/>
  <c r="AU43" i="1"/>
  <c r="AU49" i="1"/>
  <c r="AV43" i="1"/>
  <c r="AV49" i="1"/>
  <c r="BA43" i="1"/>
  <c r="BA49" i="1"/>
  <c r="BB43" i="1"/>
  <c r="BB49" i="1"/>
  <c r="BC43" i="1"/>
  <c r="BC49" i="1"/>
  <c r="BD43" i="1"/>
  <c r="BD45" i="1"/>
  <c r="BD47" i="1"/>
  <c r="BD50" i="1"/>
  <c r="BD49" i="1"/>
  <c r="BI43" i="1"/>
  <c r="BI49" i="1"/>
  <c r="BK43" i="1"/>
  <c r="BK49" i="1"/>
  <c r="BL43" i="1"/>
  <c r="BL49" i="1"/>
  <c r="BN43" i="1"/>
  <c r="BN49" i="1"/>
  <c r="BQ43" i="1"/>
  <c r="BQ49" i="1"/>
  <c r="BR43" i="1"/>
  <c r="BR49" i="1"/>
  <c r="BS43" i="1"/>
  <c r="BS49" i="1"/>
  <c r="BT43" i="1"/>
  <c r="BT49" i="1"/>
  <c r="BV43" i="1"/>
  <c r="BV49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Y44" i="1"/>
  <c r="AZ44" i="1"/>
  <c r="BA44" i="1"/>
  <c r="BB44" i="1"/>
  <c r="BC44" i="1"/>
  <c r="BL44" i="1"/>
  <c r="BM44" i="1"/>
  <c r="BN44" i="1"/>
  <c r="BN45" i="1"/>
  <c r="BN47" i="1"/>
  <c r="BN50" i="1"/>
  <c r="BO44" i="1"/>
  <c r="BP44" i="1"/>
  <c r="BQ44" i="1"/>
  <c r="BR44" i="1"/>
  <c r="BS44" i="1"/>
  <c r="BT44" i="1"/>
  <c r="BU44" i="1"/>
  <c r="BV44" i="1"/>
  <c r="BV45" i="1"/>
  <c r="BV47" i="1"/>
  <c r="BV50" i="1"/>
  <c r="BW44" i="1"/>
  <c r="BX44" i="1"/>
  <c r="BY44" i="1"/>
  <c r="BZ44" i="1"/>
  <c r="CA44" i="1"/>
  <c r="BR45" i="1"/>
  <c r="BR47" i="1"/>
  <c r="BR50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AO47" i="1"/>
  <c r="AO50" i="1"/>
  <c r="AP47" i="1"/>
  <c r="AP50" i="1"/>
  <c r="AQ47" i="1"/>
  <c r="AQ50" i="1"/>
  <c r="AR47" i="1"/>
  <c r="AR50" i="1"/>
  <c r="AY38" i="1"/>
  <c r="D38" i="1"/>
  <c r="E38" i="1"/>
  <c r="F38" i="1"/>
  <c r="G38" i="1"/>
  <c r="H38" i="1"/>
  <c r="I38" i="1"/>
  <c r="J38" i="1"/>
  <c r="K38" i="1"/>
  <c r="L38" i="1"/>
  <c r="M38" i="1"/>
  <c r="N38" i="1"/>
  <c r="O38" i="1"/>
  <c r="BX35" i="1"/>
  <c r="BY35" i="1"/>
  <c r="BZ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F30" i="1"/>
  <c r="G30" i="1"/>
  <c r="N30" i="1"/>
  <c r="O30" i="1"/>
  <c r="V30" i="1"/>
  <c r="W30" i="1"/>
  <c r="AD30" i="1"/>
  <c r="AE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T30" i="1"/>
  <c r="BU30" i="1"/>
  <c r="BV30" i="1"/>
  <c r="BW30" i="1"/>
  <c r="BX30" i="1"/>
  <c r="BY30" i="1"/>
  <c r="BZ30" i="1"/>
  <c r="CA30" i="1"/>
  <c r="E31" i="1"/>
  <c r="H31" i="1"/>
  <c r="J31" i="1"/>
  <c r="P31" i="1"/>
  <c r="R31" i="1"/>
  <c r="X31" i="1"/>
  <c r="Z31" i="1"/>
  <c r="AF31" i="1"/>
  <c r="AH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F28" i="1"/>
  <c r="F31" i="1"/>
  <c r="H28" i="1"/>
  <c r="I28" i="1"/>
  <c r="I31" i="1"/>
  <c r="J28" i="1"/>
  <c r="N28" i="1"/>
  <c r="N31" i="1"/>
  <c r="P28" i="1"/>
  <c r="P47" i="1"/>
  <c r="Q28" i="1"/>
  <c r="Q47" i="1"/>
  <c r="Q46" i="1"/>
  <c r="R28" i="1"/>
  <c r="R47" i="1"/>
  <c r="R50" i="1"/>
  <c r="V28" i="1"/>
  <c r="V31" i="1"/>
  <c r="X28" i="1"/>
  <c r="X47" i="1"/>
  <c r="Y28" i="1"/>
  <c r="Y47" i="1"/>
  <c r="Y50" i="1"/>
  <c r="Z28" i="1"/>
  <c r="Z47" i="1"/>
  <c r="Z50" i="1"/>
  <c r="AD28" i="1"/>
  <c r="AD47" i="1"/>
  <c r="AF28" i="1"/>
  <c r="AF47" i="1"/>
  <c r="AG28" i="1"/>
  <c r="AG47" i="1"/>
  <c r="AG50" i="1"/>
  <c r="AH28" i="1"/>
  <c r="AH47" i="1"/>
  <c r="AH50" i="1"/>
  <c r="AL28" i="1"/>
  <c r="AL31" i="1"/>
  <c r="D26" i="1"/>
  <c r="D30" i="1"/>
  <c r="E26" i="1"/>
  <c r="E30" i="1"/>
  <c r="F26" i="1"/>
  <c r="G26" i="1"/>
  <c r="G28" i="1"/>
  <c r="G31" i="1"/>
  <c r="H26" i="1"/>
  <c r="H30" i="1"/>
  <c r="I26" i="1"/>
  <c r="I30" i="1"/>
  <c r="J26" i="1"/>
  <c r="J30" i="1"/>
  <c r="K26" i="1"/>
  <c r="K28" i="1"/>
  <c r="K31" i="1"/>
  <c r="L26" i="1"/>
  <c r="L30" i="1"/>
  <c r="M26" i="1"/>
  <c r="M28" i="1"/>
  <c r="M31" i="1"/>
  <c r="N26" i="1"/>
  <c r="O26" i="1"/>
  <c r="O28" i="1"/>
  <c r="O31" i="1"/>
  <c r="P26" i="1"/>
  <c r="P30" i="1"/>
  <c r="Q26" i="1"/>
  <c r="Q30" i="1"/>
  <c r="R26" i="1"/>
  <c r="R30" i="1"/>
  <c r="S26" i="1"/>
  <c r="S28" i="1"/>
  <c r="T26" i="1"/>
  <c r="T30" i="1"/>
  <c r="U26" i="1"/>
  <c r="U28" i="1"/>
  <c r="V26" i="1"/>
  <c r="W26" i="1"/>
  <c r="W28" i="1"/>
  <c r="X26" i="1"/>
  <c r="X30" i="1"/>
  <c r="Y26" i="1"/>
  <c r="Y30" i="1"/>
  <c r="Z26" i="1"/>
  <c r="Z30" i="1"/>
  <c r="AA26" i="1"/>
  <c r="AA28" i="1"/>
  <c r="AB26" i="1"/>
  <c r="AB28" i="1"/>
  <c r="AC26" i="1"/>
  <c r="AC28" i="1"/>
  <c r="AD26" i="1"/>
  <c r="AE26" i="1"/>
  <c r="AE28" i="1"/>
  <c r="AF26" i="1"/>
  <c r="AF30" i="1"/>
  <c r="AG26" i="1"/>
  <c r="AG30" i="1"/>
  <c r="AH26" i="1"/>
  <c r="AH30" i="1"/>
  <c r="AI26" i="1"/>
  <c r="AI28" i="1"/>
  <c r="AJ26" i="1"/>
  <c r="AJ28" i="1"/>
  <c r="AK26" i="1"/>
  <c r="AK28" i="1"/>
  <c r="AL26" i="1"/>
  <c r="AM26" i="1"/>
  <c r="AM28" i="1"/>
  <c r="D19" i="1"/>
  <c r="E19" i="1"/>
  <c r="F19" i="1"/>
  <c r="G19" i="1"/>
  <c r="H19" i="1"/>
  <c r="I19" i="1"/>
  <c r="J19" i="1"/>
  <c r="K19" i="1"/>
  <c r="L19" i="1"/>
  <c r="M19" i="1"/>
  <c r="N19" i="1"/>
  <c r="O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Z20" i="1"/>
  <c r="BA20" i="1"/>
  <c r="BB20" i="1"/>
  <c r="BC20" i="1"/>
  <c r="BD20" i="1"/>
  <c r="BE20" i="1"/>
  <c r="BF20" i="1"/>
  <c r="BG20" i="1"/>
  <c r="BH20" i="1"/>
  <c r="BI20" i="1"/>
  <c r="BJ20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N13" i="1"/>
  <c r="AO12" i="1"/>
  <c r="AO13" i="1"/>
  <c r="AP12" i="1"/>
  <c r="AQ12" i="1"/>
  <c r="AR12" i="1"/>
  <c r="AS12" i="1"/>
  <c r="AS13" i="1"/>
  <c r="AT12" i="1"/>
  <c r="AU12" i="1"/>
  <c r="AV12" i="1"/>
  <c r="AW12" i="1"/>
  <c r="AX12" i="1"/>
  <c r="AY12" i="1"/>
  <c r="AZ12" i="1"/>
  <c r="BA12" i="1"/>
  <c r="BA13" i="1"/>
  <c r="BB12" i="1"/>
  <c r="BC12" i="1"/>
  <c r="BC13" i="1"/>
  <c r="BT12" i="1"/>
  <c r="BU12" i="1"/>
  <c r="BY12" i="1"/>
  <c r="BY13" i="1"/>
  <c r="BY46" i="1"/>
  <c r="BZ12" i="1"/>
  <c r="BZ13" i="1"/>
  <c r="BZ46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P13" i="1"/>
  <c r="AQ13" i="1"/>
  <c r="AR13" i="1"/>
  <c r="AT13" i="1"/>
  <c r="AW13" i="1"/>
  <c r="AZ13" i="1"/>
  <c r="BB13" i="1"/>
  <c r="BD13" i="1"/>
  <c r="BE13" i="1"/>
  <c r="BF13" i="1"/>
  <c r="BG13" i="1"/>
  <c r="BH13" i="1"/>
  <c r="BI13" i="1"/>
  <c r="BJ13" i="1"/>
  <c r="BK13" i="1"/>
  <c r="CA13" i="1"/>
  <c r="CA46" i="1"/>
  <c r="BX12" i="1"/>
  <c r="BX46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D6" i="1"/>
  <c r="E6" i="1"/>
  <c r="F6" i="1"/>
  <c r="G6" i="1"/>
  <c r="H6" i="1"/>
  <c r="I6" i="1"/>
  <c r="J6" i="1"/>
  <c r="K6" i="1"/>
  <c r="L6" i="1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Z11" i="2"/>
  <c r="BA11" i="2"/>
  <c r="BB11" i="2"/>
  <c r="BC11" i="2"/>
  <c r="BQ11" i="2"/>
  <c r="BX11" i="2"/>
  <c r="AO12" i="2"/>
  <c r="BK12" i="2"/>
  <c r="BY12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M20" i="2"/>
  <c r="AN20" i="2"/>
  <c r="AO20" i="2"/>
  <c r="AP20" i="2"/>
  <c r="AQ20" i="2"/>
  <c r="AZ20" i="2"/>
  <c r="AZ21" i="2" s="1"/>
  <c r="BA20" i="2"/>
  <c r="BA21" i="2"/>
  <c r="BB20" i="2"/>
  <c r="BE20" i="2"/>
  <c r="BH20" i="2"/>
  <c r="BI20" i="2"/>
  <c r="BJ20" i="2"/>
  <c r="BJ22" i="2" s="1"/>
  <c r="BB21" i="2"/>
  <c r="BH21" i="2"/>
  <c r="BQ21" i="2"/>
  <c r="BQ22" i="2"/>
  <c r="AA29" i="2"/>
  <c r="AA31" i="2"/>
  <c r="AA38" i="2"/>
  <c r="AB29" i="2"/>
  <c r="AB31" i="2"/>
  <c r="AB38" i="2"/>
  <c r="AC29" i="2"/>
  <c r="AC31" i="2"/>
  <c r="AC38" i="2"/>
  <c r="AD29" i="2"/>
  <c r="AD31" i="2"/>
  <c r="AD38" i="2"/>
  <c r="AF29" i="2"/>
  <c r="AG29" i="2"/>
  <c r="AH29" i="2"/>
  <c r="AI29" i="2"/>
  <c r="AI31" i="2"/>
  <c r="AI38" i="2"/>
  <c r="AJ29" i="2"/>
  <c r="AJ31" i="2"/>
  <c r="AJ38" i="2"/>
  <c r="AK29" i="2"/>
  <c r="AK31" i="2"/>
  <c r="AK38" i="2"/>
  <c r="AZ29" i="2"/>
  <c r="BA29" i="2"/>
  <c r="BB29" i="2"/>
  <c r="AE31" i="2"/>
  <c r="AF31" i="2"/>
  <c r="AG31" i="2"/>
  <c r="AH31" i="2"/>
  <c r="AL31" i="2"/>
  <c r="AM31" i="2"/>
  <c r="BN31" i="2"/>
  <c r="BP31" i="2"/>
  <c r="BP38" i="2"/>
  <c r="BQ31" i="2"/>
  <c r="BQ38" i="2"/>
  <c r="BQ40" i="2"/>
  <c r="BW31" i="2"/>
  <c r="AA36" i="2"/>
  <c r="AB36" i="2"/>
  <c r="AC36" i="2"/>
  <c r="AD36" i="2"/>
  <c r="AE36" i="2"/>
  <c r="AE38" i="2"/>
  <c r="AF36" i="2"/>
  <c r="AF38" i="2"/>
  <c r="AG36" i="2"/>
  <c r="AH36" i="2"/>
  <c r="AI36" i="2"/>
  <c r="AJ36" i="2"/>
  <c r="AK36" i="2"/>
  <c r="AL36" i="2"/>
  <c r="AL38" i="2"/>
  <c r="AM36" i="2"/>
  <c r="AM38" i="2"/>
  <c r="BJ36" i="2"/>
  <c r="BQ36" i="2"/>
  <c r="AG38" i="2"/>
  <c r="AH38" i="2"/>
  <c r="AN38" i="2"/>
  <c r="AN40" i="2"/>
  <c r="AO38" i="2"/>
  <c r="AO40" i="2"/>
  <c r="BO38" i="2"/>
  <c r="BR39" i="2"/>
  <c r="AR40" i="2"/>
  <c r="BS40" i="2"/>
  <c r="BV40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B44" i="2"/>
  <c r="AC42" i="2"/>
  <c r="AD42" i="2"/>
  <c r="AE42" i="2"/>
  <c r="AF42" i="2"/>
  <c r="AG42" i="2"/>
  <c r="AH42" i="2"/>
  <c r="AI42" i="2"/>
  <c r="AI44" i="2"/>
  <c r="AJ42" i="2"/>
  <c r="AJ44" i="2"/>
  <c r="AT42" i="2"/>
  <c r="AU42" i="2"/>
  <c r="AZ43" i="2"/>
  <c r="BA43" i="2"/>
  <c r="BB43" i="2"/>
  <c r="BF43" i="2"/>
  <c r="BG43" i="2"/>
  <c r="BH43" i="2"/>
  <c r="AC44" i="2"/>
  <c r="AD44" i="2"/>
  <c r="AE44" i="2"/>
  <c r="AF44" i="2"/>
  <c r="AG44" i="2"/>
  <c r="AH44" i="2"/>
  <c r="AK44" i="2"/>
  <c r="AL44" i="2"/>
  <c r="BS44" i="2"/>
  <c r="BU44" i="2"/>
  <c r="BB48" i="2"/>
  <c r="BM48" i="2"/>
  <c r="BW48" i="2"/>
  <c r="BX48" i="2"/>
  <c r="BX50" i="2" s="1"/>
  <c r="BY48" i="2"/>
  <c r="BY50" i="2" s="1"/>
  <c r="BZ48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BW49" i="2"/>
  <c r="BX49" i="2"/>
  <c r="BY49" i="2"/>
  <c r="BZ49" i="2"/>
  <c r="BI50" i="2"/>
  <c r="BJ50" i="2"/>
  <c r="BK50" i="2"/>
  <c r="BP50" i="2"/>
  <c r="BQ50" i="2"/>
  <c r="AI31" i="1"/>
  <c r="AI47" i="1"/>
  <c r="AA47" i="1"/>
  <c r="AA50" i="1"/>
  <c r="AA31" i="1"/>
  <c r="S31" i="1"/>
  <c r="S47" i="1"/>
  <c r="BU49" i="1"/>
  <c r="BU45" i="1"/>
  <c r="BU47" i="1"/>
  <c r="BU50" i="1"/>
  <c r="BM49" i="1"/>
  <c r="BM45" i="1"/>
  <c r="BM47" i="1"/>
  <c r="BM50" i="1"/>
  <c r="BE49" i="1"/>
  <c r="AW49" i="1"/>
  <c r="AW45" i="1"/>
  <c r="AG49" i="1"/>
  <c r="AG45" i="1"/>
  <c r="Y49" i="1"/>
  <c r="Y45" i="1"/>
  <c r="Q49" i="1"/>
  <c r="Q45" i="1"/>
  <c r="I45" i="1"/>
  <c r="I46" i="1"/>
  <c r="Q50" i="1"/>
  <c r="AF50" i="1"/>
  <c r="P50" i="1"/>
  <c r="P46" i="1"/>
  <c r="AM47" i="1"/>
  <c r="AM31" i="1"/>
  <c r="AE47" i="1"/>
  <c r="AE50" i="1"/>
  <c r="AE31" i="1"/>
  <c r="W47" i="1"/>
  <c r="W46" i="1"/>
  <c r="W31" i="1"/>
  <c r="AK31" i="1"/>
  <c r="AK47" i="1"/>
  <c r="AC31" i="1"/>
  <c r="AC47" i="1"/>
  <c r="AC46" i="1"/>
  <c r="U31" i="1"/>
  <c r="U47" i="1"/>
  <c r="BP49" i="1"/>
  <c r="BP45" i="1"/>
  <c r="BP47" i="1"/>
  <c r="BP50" i="1"/>
  <c r="BH49" i="1"/>
  <c r="BH45" i="1"/>
  <c r="AZ45" i="1"/>
  <c r="AZ46" i="1"/>
  <c r="AR49" i="1"/>
  <c r="AR45" i="1"/>
  <c r="AR46" i="1"/>
  <c r="AJ49" i="1"/>
  <c r="AJ45" i="1"/>
  <c r="AB49" i="1"/>
  <c r="AB45" i="1"/>
  <c r="AJ31" i="1"/>
  <c r="AJ47" i="1"/>
  <c r="AJ46" i="1"/>
  <c r="AB31" i="1"/>
  <c r="AB47" i="1"/>
  <c r="X50" i="1"/>
  <c r="X46" i="1"/>
  <c r="BW45" i="1"/>
  <c r="BW47" i="1"/>
  <c r="BW50" i="1"/>
  <c r="BW49" i="1"/>
  <c r="BO45" i="1"/>
  <c r="BO47" i="1"/>
  <c r="BO50" i="1"/>
  <c r="BO49" i="1"/>
  <c r="AD50" i="1"/>
  <c r="D28" i="1"/>
  <c r="D31" i="1"/>
  <c r="AL47" i="1"/>
  <c r="AL50" i="1"/>
  <c r="V47" i="1"/>
  <c r="V50" i="1"/>
  <c r="BQ45" i="1"/>
  <c r="BQ47" i="1"/>
  <c r="BQ50" i="1"/>
  <c r="AC45" i="1"/>
  <c r="U45" i="1"/>
  <c r="U46" i="1"/>
  <c r="AG31" i="1"/>
  <c r="Y31" i="1"/>
  <c r="Q31" i="1"/>
  <c r="AK30" i="1"/>
  <c r="AC30" i="1"/>
  <c r="U30" i="1"/>
  <c r="M30" i="1"/>
  <c r="AJ30" i="1"/>
  <c r="AI30" i="1"/>
  <c r="AA30" i="1"/>
  <c r="S30" i="1"/>
  <c r="K30" i="1"/>
  <c r="AB30" i="1"/>
  <c r="T28" i="1"/>
  <c r="L28" i="1"/>
  <c r="L31" i="1"/>
  <c r="AD31" i="1"/>
  <c r="M49" i="1"/>
  <c r="BT45" i="1"/>
  <c r="BT47" i="1"/>
  <c r="BT50" i="1"/>
  <c r="BL45" i="1"/>
  <c r="BL47" i="1"/>
  <c r="BL50" i="1"/>
  <c r="AV45" i="1"/>
  <c r="AN45" i="1"/>
  <c r="AN46" i="1"/>
  <c r="X45" i="1"/>
  <c r="P45" i="1"/>
  <c r="H45" i="1"/>
  <c r="H46" i="1"/>
  <c r="BS45" i="1"/>
  <c r="BS47" i="1"/>
  <c r="BS50" i="1"/>
  <c r="BK45" i="1"/>
  <c r="BK47" i="1"/>
  <c r="BK50" i="1"/>
  <c r="BC45" i="1"/>
  <c r="BC46" i="1"/>
  <c r="AU45" i="1"/>
  <c r="AE45" i="1"/>
  <c r="W45" i="1"/>
  <c r="O45" i="1"/>
  <c r="O46" i="1"/>
  <c r="G45" i="1"/>
  <c r="G46" i="1"/>
  <c r="T31" i="1"/>
  <c r="T47" i="1"/>
  <c r="T50" i="1"/>
  <c r="AB50" i="1"/>
  <c r="AB46" i="1"/>
  <c r="U50" i="1"/>
  <c r="AI50" i="1"/>
  <c r="AK50" i="1"/>
  <c r="AM50" i="1"/>
  <c r="CB41" i="1"/>
  <c r="CB42" i="1"/>
  <c r="CB44" i="1"/>
  <c r="CB31" i="1"/>
  <c r="CB13" i="1"/>
  <c r="CB46" i="1"/>
  <c r="AE46" i="1"/>
  <c r="AM46" i="1"/>
  <c r="AF46" i="1"/>
  <c r="AC50" i="1"/>
  <c r="AJ50" i="1"/>
  <c r="BJ45" i="1"/>
  <c r="BJ49" i="1"/>
  <c r="AD49" i="1"/>
  <c r="AD45" i="1"/>
  <c r="AD46" i="1"/>
  <c r="V45" i="1"/>
  <c r="V49" i="1"/>
  <c r="AS45" i="1"/>
  <c r="AS46" i="1"/>
  <c r="AS49" i="1"/>
  <c r="AK45" i="1"/>
  <c r="AK46" i="1"/>
  <c r="AK49" i="1"/>
  <c r="AA46" i="1"/>
  <c r="D49" i="1"/>
  <c r="D45" i="1"/>
  <c r="D46" i="1"/>
  <c r="S46" i="1"/>
  <c r="AL45" i="1"/>
  <c r="AL49" i="1"/>
  <c r="F49" i="1"/>
  <c r="F45" i="1"/>
  <c r="F46" i="1"/>
  <c r="AY49" i="1"/>
  <c r="AY45" i="1"/>
  <c r="AY46" i="1"/>
  <c r="AQ45" i="1"/>
  <c r="AQ46" i="1"/>
  <c r="AQ49" i="1"/>
  <c r="AI45" i="1"/>
  <c r="AI46" i="1"/>
  <c r="AI49" i="1"/>
  <c r="AA45" i="1"/>
  <c r="AA49" i="1"/>
  <c r="S45" i="1"/>
  <c r="S49" i="1"/>
  <c r="K45" i="1"/>
  <c r="K46" i="1"/>
  <c r="K49" i="1"/>
  <c r="BF49" i="1"/>
  <c r="BF45" i="1"/>
  <c r="AX49" i="1"/>
  <c r="AX45" i="1"/>
  <c r="AX47" i="1"/>
  <c r="AX50" i="1"/>
  <c r="AP49" i="1"/>
  <c r="AP45" i="1"/>
  <c r="AP46" i="1"/>
  <c r="AH45" i="1"/>
  <c r="AH46" i="1"/>
  <c r="AH49" i="1"/>
  <c r="R49" i="1"/>
  <c r="R45" i="1"/>
  <c r="R46" i="1"/>
  <c r="S50" i="1"/>
  <c r="AM49" i="1"/>
  <c r="BG49" i="1"/>
  <c r="Y46" i="1"/>
  <c r="V46" i="1"/>
  <c r="AO45" i="1"/>
  <c r="AO46" i="1"/>
  <c r="Z45" i="1"/>
  <c r="Z46" i="1"/>
  <c r="E45" i="1"/>
  <c r="E46" i="1"/>
  <c r="BB45" i="1"/>
  <c r="BB46" i="1"/>
  <c r="BA45" i="1"/>
  <c r="BA46" i="1"/>
  <c r="AT49" i="1"/>
  <c r="AF49" i="1"/>
  <c r="N49" i="1"/>
  <c r="W50" i="1"/>
  <c r="AL46" i="1"/>
  <c r="L49" i="1"/>
  <c r="AG46" i="1"/>
  <c r="T45" i="1"/>
  <c r="T46" i="1"/>
  <c r="J45" i="1"/>
  <c r="J46" i="1"/>
  <c r="BI45" i="1"/>
  <c r="CB30" i="1"/>
  <c r="CB43" i="1"/>
  <c r="CB45" i="1"/>
  <c r="CB47" i="1"/>
  <c r="CB50" i="1"/>
  <c r="BZ45" i="1"/>
  <c r="BZ47" i="1"/>
  <c r="BZ50" i="1"/>
  <c r="BZ49" i="1"/>
  <c r="BY49" i="1"/>
  <c r="BY45" i="1"/>
  <c r="BY47" i="1"/>
  <c r="BY50" i="1"/>
  <c r="BX41" i="1"/>
  <c r="BX43" i="1"/>
  <c r="CB49" i="1"/>
  <c r="BX45" i="1"/>
  <c r="BX47" i="1"/>
  <c r="BX50" i="1"/>
  <c r="CA41" i="1"/>
  <c r="CA43" i="1"/>
  <c r="CA49" i="1"/>
  <c r="CA45" i="1"/>
  <c r="CA47" i="1"/>
  <c r="CA50" i="1"/>
  <c r="CD50" i="2" l="1"/>
  <c r="CC50" i="2"/>
  <c r="BZ50" i="2"/>
  <c r="CE50" i="2"/>
  <c r="CE49" i="1"/>
  <c r="CE45" i="1"/>
  <c r="CE47" i="1" s="1"/>
  <c r="CE50" i="1" s="1"/>
</calcChain>
</file>

<file path=xl/sharedStrings.xml><?xml version="1.0" encoding="utf-8"?>
<sst xmlns="http://schemas.openxmlformats.org/spreadsheetml/2006/main" count="255" uniqueCount="94">
  <si>
    <t>IGM Financial Monthly Flows Trend ($ millions)</t>
  </si>
  <si>
    <t>IGM Financial Monthly Net Flows ($ millions)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</si>
  <si>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</si>
  <si>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</si>
  <si>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</si>
  <si>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</si>
  <si>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</si>
  <si>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</si>
  <si>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</si>
  <si>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</si>
  <si>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</si>
  <si>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</si>
  <si>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</si>
  <si>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</si>
  <si>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</si>
  <si>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</si>
  <si>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</si>
  <si>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</si>
  <si>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</si>
  <si>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</si>
  <si>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</si>
  <si>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</si>
  <si>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</si>
  <si>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</si>
  <si>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</si>
  <si>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IG Wealth Management</t>
  </si>
  <si>
    <t>IG Mutual funds</t>
  </si>
  <si>
    <t>Mackenzie Investment Funds (New Segment)</t>
  </si>
  <si>
    <t>IG AUM</t>
  </si>
  <si>
    <t xml:space="preserve">Mackenzie Investment Funds </t>
  </si>
  <si>
    <t>Total IGM Product</t>
  </si>
  <si>
    <t>Other dealer flows</t>
  </si>
  <si>
    <t>Total</t>
  </si>
  <si>
    <t>Discontinued Operations</t>
  </si>
  <si>
    <t>IPC Mutual funds</t>
  </si>
  <si>
    <t>Mackenzie Investments (1)</t>
  </si>
  <si>
    <t>Mackenzie Mutual funds</t>
  </si>
  <si>
    <t>Mackenzie ETFs (to third parties)</t>
  </si>
  <si>
    <t>Mackenzie investment funds</t>
  </si>
  <si>
    <t>Institutional SMA</t>
  </si>
  <si>
    <t>Investment funds excluding extraordinary institutional net sales</t>
  </si>
  <si>
    <t>Total excluding extraordinary institutional net sales</t>
  </si>
  <si>
    <t>Retail mutual funds</t>
  </si>
  <si>
    <t>Retail ETFs</t>
  </si>
  <si>
    <t>Retail investment funds</t>
  </si>
  <si>
    <t>Eliminations</t>
  </si>
  <si>
    <t>Mackenzie Investment funds distributed through IPC (included in "other dealer flows").  
Also includes Wealth Management AUA dealer flows eliminations</t>
  </si>
  <si>
    <t>IGM Financial</t>
  </si>
  <si>
    <t>Mutual funds</t>
  </si>
  <si>
    <t>ETFs</t>
  </si>
  <si>
    <t>Investment funds</t>
  </si>
  <si>
    <t>Net sales to AUM</t>
  </si>
  <si>
    <t>Total net flows</t>
  </si>
  <si>
    <t>Total investment funds net sales Ex IPC</t>
  </si>
  <si>
    <t>Additional</t>
  </si>
  <si>
    <t>Institutional fund allocation changes (included within Mackenzie and IGM mutual fund results above)</t>
  </si>
  <si>
    <t>Mutual fund gross sales</t>
  </si>
  <si>
    <t>Retail mutual fund gross sales</t>
  </si>
  <si>
    <t>Gross dealer inflows</t>
  </si>
  <si>
    <t>(1) Excludes sub-advisory to Canada Life and the Wealth Management segment</t>
  </si>
  <si>
    <t>IGM Financial Monthly Assets Trend ($ millions)</t>
  </si>
  <si>
    <t>IGM Financial Monthly Net Assets ($ millions)</t>
  </si>
  <si>
    <t>Assets under management</t>
  </si>
  <si>
    <t>Other Assets under advisement</t>
  </si>
  <si>
    <t>Assets under advisement</t>
  </si>
  <si>
    <r>
      <t>IPC</t>
    </r>
    <r>
      <rPr>
        <b/>
        <vertAlign val="superscript"/>
        <sz val="12"/>
        <color theme="1"/>
        <rFont val="Calibri"/>
        <family val="2"/>
        <scheme val="minor"/>
      </rPr>
      <t xml:space="preserve"> </t>
    </r>
    <r>
      <rPr>
        <b/>
        <vertAlign val="superscript"/>
        <sz val="9.6"/>
        <color theme="1"/>
        <rFont val="Calibri"/>
        <family val="2"/>
      </rPr>
      <t>(1)</t>
    </r>
  </si>
  <si>
    <t>Asset management</t>
  </si>
  <si>
    <t>Mackenzie</t>
  </si>
  <si>
    <t>Change due to GLC and Greenchip</t>
  </si>
  <si>
    <t>Total Mutual Funds</t>
  </si>
  <si>
    <t>Sub-advisory to Canada Life</t>
  </si>
  <si>
    <t>Total Institutional SMA</t>
  </si>
  <si>
    <t>Total (ex sub-advisory to Wealth Management)</t>
  </si>
  <si>
    <t>Sub-advisory to Wealth Management</t>
  </si>
  <si>
    <t>ETF's distributed to third parties</t>
  </si>
  <si>
    <t>ETF's held within IGM managed products</t>
  </si>
  <si>
    <t>Total ETFs</t>
  </si>
  <si>
    <t>Consolidated</t>
  </si>
  <si>
    <t>Assets under Management</t>
  </si>
  <si>
    <t>Other assets under advisement</t>
  </si>
  <si>
    <t>Assets under Management and Advisement</t>
  </si>
  <si>
    <t>Assets under Management and Advisement Ex-IPC</t>
  </si>
  <si>
    <t>(1) November 30, 2023 assets reflect the disposition of 100% of the common shares of Investment Planning Counsel.</t>
  </si>
  <si>
    <t>Investment funds excluding extraordinary institutional invest. fund net sales</t>
  </si>
  <si>
    <t>Total excluding extraordinary institutional invest. fund net sales</t>
  </si>
  <si>
    <t>IG/IPC mutual fund investment in Mackenzie ETF's (not included within Mackenzie results above). IG only effective December 2023</t>
  </si>
  <si>
    <t>Institutional fund allocation changes (included within Mackenzie and IGM ETF results above)</t>
  </si>
  <si>
    <t>Inst. SMA fund allocation changes (included within Mackenzie Inst. SMA results above)</t>
  </si>
  <si>
    <t>IG AUM gross sales</t>
  </si>
  <si>
    <t>Dealer gross inflows</t>
  </si>
  <si>
    <t>Investment Planning Counsel</t>
  </si>
  <si>
    <t>Total net flows Ex IPC (1)</t>
  </si>
  <si>
    <t>IGM Financial Monthly Gross Flows ($ millions)</t>
  </si>
  <si>
    <t>Simple Average under advisement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</si>
</sst>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(* #,##0_);_(* \(#,##0\);_(* &quot;-&quot;_);_(@_)"/>
    <numFmt numFmtId="43" formatCode="_(* #,##0.00_);_(* \(#,##0.00\);_(* &quot;-&quot;??_);_(@_)"/>
    <numFmt numFmtId="164" formatCode="_-* #,##0_-;\-* #,##0_-;_-* &quot;-&quot;??_-;_-@_-"/>
    <numFmt numFmtId="165" formatCode="0.0%"/>
    <numFmt numFmtId="166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9.6"/>
      <color theme="1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164" fontId="0" fillId="0" borderId="0" xfId="1" applyNumberFormat="1" applyFont="1" applyFill="1"/>
    <xf numFmtId="164" fontId="0" fillId="0" borderId="0" xfId="1" applyNumberFormat="1" applyFont="1"/>
    <xf numFmtId="0" fontId="8" fillId="0" borderId="0" xfId="0" applyFont="1"/>
    <xf numFmtId="0" fontId="10" fillId="2" borderId="0" xfId="0" applyFont="1" applyFill="1"/>
    <xf numFmtId="0" fontId="11" fillId="0" borderId="0" xfId="0" applyFont="1"/>
    <xf numFmtId="37" fontId="11" fillId="0" borderId="0" xfId="0" applyNumberFormat="1" applyFont="1"/>
    <xf numFmtId="37" fontId="12" fillId="0" borderId="0" xfId="0" applyNumberFormat="1" applyFont="1"/>
    <xf numFmtId="0" fontId="12" fillId="0" borderId="0" xfId="0" applyFont="1"/>
    <xf numFmtId="37" fontId="16" fillId="0" borderId="0" xfId="0" applyNumberFormat="1" applyFont="1"/>
    <xf numFmtId="0" fontId="16" fillId="0" borderId="0" xfId="0" applyFont="1"/>
    <xf numFmtId="0" fontId="1" fillId="0" borderId="0" xfId="0" applyFont="1" applyProtection="1">
      <protection locked="0"/>
    </xf>
    <xf numFmtId="0" fontId="10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4" fillId="0" borderId="0" xfId="0" applyFont="1" applyProtection="1">
      <protection locked="0"/>
    </xf>
    <xf numFmtId="37" fontId="11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37" fontId="12" fillId="0" borderId="0" xfId="0" applyNumberFormat="1" applyFont="1" applyProtection="1">
      <protection locked="0"/>
    </xf>
    <xf numFmtId="37" fontId="11" fillId="3" borderId="0" xfId="0" applyNumberFormat="1" applyFont="1" applyFill="1" applyProtection="1">
      <protection locked="0"/>
    </xf>
    <xf numFmtId="37" fontId="11" fillId="3" borderId="1" xfId="0" applyNumberFormat="1" applyFont="1" applyFill="1" applyBorder="1" applyProtection="1">
      <protection locked="0"/>
    </xf>
    <xf numFmtId="37" fontId="16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37" fontId="0" fillId="0" borderId="0" xfId="0" applyNumberFormat="1" applyProtection="1">
      <protection locked="0"/>
    </xf>
    <xf numFmtId="164" fontId="11" fillId="0" borderId="0" xfId="1" applyNumberFormat="1" applyFont="1" applyFill="1" applyBorder="1" applyProtection="1">
      <protection locked="0"/>
    </xf>
    <xf numFmtId="164" fontId="0" fillId="0" borderId="0" xfId="1" applyNumberFormat="1" applyFont="1" applyProtection="1">
      <protection locked="0"/>
    </xf>
    <xf numFmtId="164" fontId="11" fillId="0" borderId="1" xfId="1" applyNumberFormat="1" applyFont="1" applyFill="1" applyBorder="1" applyProtection="1">
      <protection locked="0"/>
    </xf>
    <xf numFmtId="43" fontId="11" fillId="0" borderId="0" xfId="1" applyFont="1" applyFill="1" applyBorder="1" applyProtection="1">
      <protection locked="0"/>
    </xf>
    <xf numFmtId="164" fontId="0" fillId="0" borderId="0" xfId="1" applyNumberFormat="1" applyFont="1" applyFill="1" applyProtection="1">
      <protection locked="0"/>
    </xf>
    <xf numFmtId="165" fontId="11" fillId="0" borderId="0" xfId="11" applyNumberFormat="1" applyFont="1" applyFill="1" applyBorder="1" applyProtection="1">
      <protection locked="0"/>
    </xf>
    <xf numFmtId="37" fontId="16" fillId="3" borderId="0" xfId="0" applyNumberFormat="1" applyFont="1" applyFill="1" applyProtection="1">
      <protection locked="0"/>
    </xf>
    <xf numFmtId="0" fontId="16" fillId="0" borderId="0" xfId="0" applyFont="1" applyProtection="1">
      <protection locked="0"/>
    </xf>
    <xf numFmtId="165" fontId="0" fillId="0" borderId="0" xfId="11" applyNumberFormat="1" applyFont="1" applyProtection="1">
      <protection locked="0"/>
    </xf>
    <xf numFmtId="0" fontId="17" fillId="0" borderId="0" xfId="0" applyFont="1" applyProtection="1">
      <protection locked="0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37" fontId="11" fillId="0" borderId="0" xfId="1" applyNumberFormat="1" applyFont="1" applyFill="1" applyBorder="1" applyProtection="1"/>
    <xf numFmtId="37" fontId="11" fillId="0" borderId="1" xfId="0" applyNumberFormat="1" applyFont="1" applyBorder="1"/>
    <xf numFmtId="37" fontId="11" fillId="0" borderId="0" xfId="1" applyNumberFormat="1" applyFont="1" applyFill="1" applyProtection="1"/>
    <xf numFmtId="37" fontId="11" fillId="0" borderId="1" xfId="1" applyNumberFormat="1" applyFont="1" applyFill="1" applyBorder="1" applyProtection="1"/>
    <xf numFmtId="41" fontId="11" fillId="0" borderId="0" xfId="0" applyNumberFormat="1" applyFont="1"/>
    <xf numFmtId="37" fontId="11" fillId="3" borderId="0" xfId="0" applyNumberFormat="1" applyFont="1" applyFill="1"/>
    <xf numFmtId="37" fontId="11" fillId="3" borderId="1" xfId="0" applyNumberFormat="1" applyFont="1" applyFill="1" applyBorder="1"/>
    <xf numFmtId="37" fontId="12" fillId="0" borderId="0" xfId="1" applyNumberFormat="1" applyFont="1" applyFill="1" applyProtection="1"/>
    <xf numFmtId="37" fontId="12" fillId="0" borderId="1" xfId="0" applyNumberFormat="1" applyFont="1" applyBorder="1"/>
    <xf numFmtId="37" fontId="11" fillId="4" borderId="0" xfId="1" applyNumberFormat="1" applyFont="1" applyFill="1" applyBorder="1" applyProtection="1"/>
    <xf numFmtId="164" fontId="0" fillId="0" borderId="0" xfId="0" applyNumberFormat="1"/>
    <xf numFmtId="37" fontId="0" fillId="0" borderId="0" xfId="0" applyNumberFormat="1"/>
    <xf numFmtId="0" fontId="9" fillId="2" borderId="0" xfId="0" applyFont="1" applyFill="1"/>
    <xf numFmtId="0" fontId="8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164" fontId="16" fillId="0" borderId="0" xfId="0" applyNumberFormat="1" applyFont="1"/>
    <xf numFmtId="37" fontId="16" fillId="3" borderId="0" xfId="0" applyNumberFormat="1" applyFont="1" applyFill="1"/>
    <xf numFmtId="0" fontId="11" fillId="0" borderId="0" xfId="0" quotePrefix="1" applyFont="1"/>
    <xf numFmtId="0" fontId="17" fillId="0" borderId="0" xfId="0" applyFont="1"/>
    <xf numFmtId="0" fontId="13" fillId="0" borderId="0" xfId="0" applyFont="1"/>
    <xf numFmtId="37" fontId="13" fillId="0" borderId="0" xfId="0" applyNumberFormat="1" applyFont="1"/>
    <xf numFmtId="37" fontId="8" fillId="0" borderId="0" xfId="0" applyNumberFormat="1" applyFont="1"/>
    <xf numFmtId="37" fontId="11" fillId="0" borderId="0" xfId="0" applyNumberFormat="1" applyFont="1" applyAlignment="1">
      <alignment wrapText="1"/>
    </xf>
    <xf numFmtId="41" fontId="0" fillId="0" borderId="0" xfId="0" applyNumberFormat="1"/>
    <xf numFmtId="0" fontId="11" fillId="0" borderId="0" xfId="0" applyFont="1" applyAlignment="1">
      <alignment wrapText="1"/>
    </xf>
    <xf numFmtId="165" fontId="16" fillId="3" borderId="0" xfId="11" applyNumberFormat="1" applyFont="1" applyFill="1" applyProtection="1">
      <protection locked="0"/>
    </xf>
    <xf numFmtId="37" fontId="11" fillId="0" borderId="0" xfId="1" applyNumberFormat="1" applyFont="1"/>
    <xf numFmtId="37" fontId="11" fillId="0" borderId="1" xfId="1" applyNumberFormat="1" applyFont="1" applyBorder="1"/>
    <xf numFmtId="37" fontId="11" fillId="3" borderId="1" xfId="1" applyNumberFormat="1" applyFont="1" applyFill="1" applyBorder="1"/>
    <xf numFmtId="37" fontId="12" fillId="0" borderId="0" xfId="1" applyNumberFormat="1" applyFont="1"/>
    <xf numFmtId="37" fontId="12" fillId="0" borderId="1" xfId="1" applyNumberFormat="1" applyFont="1" applyBorder="1"/>
    <xf numFmtId="37" fontId="11" fillId="0" borderId="0" xfId="1" applyNumberFormat="1" applyFont="1" applyAlignment="1">
      <alignment vertical="top"/>
    </xf>
    <xf numFmtId="165" fontId="11" fillId="0" borderId="0" xfId="11" applyNumberFormat="1" applyFont="1"/>
    <xf numFmtId="37" fontId="16" fillId="0" borderId="0" xfId="1" applyNumberFormat="1" applyFont="1"/>
    <xf numFmtId="37" fontId="11" fillId="4" borderId="0" xfId="1" applyNumberFormat="1" applyFont="1" applyFill="1"/>
    <xf numFmtId="9" fontId="0" fillId="0" borderId="0" xfId="11" applyFont="1"/>
    <xf numFmtId="165" fontId="0" fillId="0" borderId="0" xfId="11" applyNumberFormat="1" applyFont="1"/>
    <xf numFmtId="164" fontId="16" fillId="0" borderId="0" xfId="1" applyNumberFormat="1" applyFont="1"/>
    <xf numFmtId="165" fontId="16" fillId="0" borderId="0" xfId="11" applyNumberFormat="1" applyFont="1"/>
    <xf numFmtId="164" fontId="16" fillId="0" borderId="0" xfId="1" applyNumberFormat="1" applyFont="1" applyAlignment="1">
      <alignment horizontal="left" vertical="center" indent="1"/>
    </xf>
    <xf numFmtId="164" fontId="11" fillId="0" borderId="0" xfId="1" applyNumberFormat="1" applyFont="1" applyAlignment="1">
      <alignment horizontal="left" indent="1"/>
    </xf>
    <xf numFmtId="43" fontId="11" fillId="0" borderId="0" xfId="1" applyFont="1" applyProtection="1">
      <protection locked="0"/>
    </xf>
    <xf numFmtId="165" fontId="11" fillId="0" borderId="0" xfId="11" applyNumberFormat="1" applyFont="1" applyProtection="1">
      <protection locked="0"/>
    </xf>
    <xf numFmtId="164" fontId="12" fillId="0" borderId="1" xfId="1" applyNumberFormat="1" applyFont="1" applyBorder="1"/>
    <xf numFmtId="164" fontId="18" fillId="0" borderId="1" xfId="1" applyNumberFormat="1" applyFont="1" applyBorder="1"/>
    <xf numFmtId="164" fontId="8" fillId="0" borderId="0" xfId="1" applyNumberFormat="1" applyFont="1" applyAlignment="1">
      <alignment vertical="center"/>
    </xf>
    <xf numFmtId="164" fontId="11" fillId="0" borderId="0" xfId="1" applyNumberFormat="1" applyFont="1" applyAlignment="1">
      <alignment vertical="center"/>
    </xf>
    <xf numFmtId="43" fontId="11" fillId="0" borderId="0" xfId="1" applyFont="1"/>
    <xf numFmtId="164" fontId="11" fillId="0" borderId="0" xfId="1" applyNumberFormat="1" applyFont="1" applyAlignment="1">
      <alignment horizontal="left" vertical="center" indent="1"/>
    </xf>
    <xf numFmtId="164" fontId="11" fillId="0" borderId="1" xfId="1" applyNumberFormat="1" applyFont="1" applyBorder="1" applyProtection="1">
      <protection locked="0"/>
    </xf>
    <xf numFmtId="164" fontId="11" fillId="0" borderId="1" xfId="1" applyNumberFormat="1" applyFont="1" applyBorder="1"/>
    <xf numFmtId="164" fontId="11" fillId="0" borderId="0" xfId="1" applyNumberFormat="1" applyFont="1"/>
    <xf numFmtId="164" fontId="11" fillId="0" borderId="0" xfId="1" applyNumberFormat="1" applyFont="1" applyAlignment="1">
      <alignment horizontal="left" vertical="center" indent="2"/>
    </xf>
    <xf numFmtId="164" fontId="11" fillId="0" borderId="0" xfId="1" applyNumberFormat="1" applyFont="1" applyProtection="1">
      <protection locked="0"/>
    </xf>
    <xf numFmtId="164" fontId="8" fillId="0" borderId="0" xfId="1" applyNumberFormat="1" applyFont="1" applyAlignment="1">
      <alignment horizontal="left" vertical="center" indent="1"/>
    </xf>
    <xf numFmtId="37" fontId="11" fillId="0" borderId="0" xfId="1" applyNumberFormat="1" applyFont="1" applyFill="1"/>
    <xf numFmtId="37" fontId="11" fillId="0" borderId="1" xfId="1" applyNumberFormat="1" applyFont="1" applyFill="1" applyBorder="1"/>
    <xf numFmtId="37" fontId="12" fillId="0" borderId="0" xfId="1" applyNumberFormat="1" applyFont="1" applyFill="1"/>
    <xf numFmtId="37" fontId="12" fillId="0" borderId="0" xfId="1" applyNumberFormat="1" applyFont="1" applyFill="1" applyBorder="1" applyProtection="1"/>
    <xf numFmtId="37" fontId="12" fillId="0" borderId="1" xfId="1" applyNumberFormat="1" applyFont="1" applyFill="1" applyBorder="1"/>
    <xf numFmtId="37" fontId="12" fillId="0" borderId="1" xfId="1" applyNumberFormat="1" applyFont="1" applyFill="1" applyBorder="1" applyProtection="1"/>
    <xf numFmtId="166" fontId="0" fillId="0" borderId="0" xfId="1" applyNumberFormat="1" applyFont="1" applyProtection="1">
      <protection locked="0"/>
    </xf>
  </cellXfs>
  <cellStyles count="12">
    <cellStyle name="Comma" xfId="1" builtinId="3"/>
    <cellStyle name="Comma 2" xfId="5" xr:uid="{64A61BF9-D654-487C-9FE3-B8F8F0EEDC6D}"/>
    <cellStyle name="Comma 2 2" xfId="8" xr:uid="{81BCD989-6A5C-4E40-A711-CC3B15247A89}"/>
    <cellStyle name="Comma 206" xfId="7" xr:uid="{E9D12DBD-CC0C-4267-BA68-CD071302467F}"/>
    <cellStyle name="Comma 227" xfId="3" xr:uid="{53A1888E-DF7A-4DE1-8A90-E3884E61050D}"/>
    <cellStyle name="Normal" xfId="0" builtinId="0"/>
    <cellStyle name="Normal 2" xfId="4" xr:uid="{46A18858-BD28-4704-887B-EB58A8AF2EF6}"/>
    <cellStyle name="Normal 3" xfId="9" xr:uid="{C6BC72EF-F65C-4B55-95F4-B31DEF338C79}"/>
    <cellStyle name="Normal 373" xfId="6" xr:uid="{F91CC6EE-F4C0-45EB-BDAC-883425EE895B}"/>
    <cellStyle name="Normal 376" xfId="2" xr:uid="{651ACF66-3DC5-4595-8138-25F2ADF1D8CE}"/>
    <cellStyle name="Percent" xfId="11" builtinId="5"/>
    <cellStyle name="Percent 74" xfId="10" xr:uid="{9053178C-8E24-4AFC-AB78-B2CB99A99168}"/>
  </cellStyles>
  <dxfs count="0"/>
  <tableStyles count="1" defaultTableStyle="TableStyleMedium2" defaultPivotStyle="PivotStyleLight16">
    <tableStyle name="Invisible" pivot="0" table="0" count="0" xr9:uid="{8D57C0DC-0504-416E-9D8D-36158D2C37D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FR\Expenses\Sub-Advisory%20Fee\2004\MAR%202004\COMPREHENSIVE%20SUB-ADVISORY%20FEE%20CALCULATION%20(MARCH%20%202004)-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S\IFIC\Reports\EXTRA\relative%20performanc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orecast\June\P&amp;L%20Reconciliation%20(June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acro\HLPDEMO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S\IFIC\Reports\MonthlyReports\Jul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giorno\Local%20Settings\Temporary%20Internet%20Files\OLK26\00%202007%20Plan%20Round%203%20WIP%20-%20Dec%2011%202006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3%20Now%20Expected\Presentations\Management%20Steering%20Committee\2003%20Budget%20Deck%20-%20I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5%20Now%20Expected\Oct\NE%20Pres\NE%20Deck%20-%20I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FR\Expenses\Sub-Advisory%20Fee\AUG%202003\Cundill%20Fee%20Calculation%20(August%20200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3\BGT_FCST\Kevin%20Kol\Scudder%20Maxxum\SMC%20Pres%20Dec99\smc_ebitd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filec\datashare\SHARED\BUSPLAN\Projects\10Free\model%202.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%20Mutual%20Funds\2.05%20Business%20Analysis-System%20Support\1%20-%20Open\FFS%20Excel%20Development\IG%20GIF%20Funds%20-%20Daily%20Process\IG%20GIF%20Funds-%20Dail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FR\NEW%20FUNDS,%20MERGERS%20AND%20CHANGES\2017%20Fund%20Activities\2017.11.22%20Launch%204%20ETFs\Registrations\2017%2011%2022%20Fund%20Metrics%20Master%20Data%20-%20Updates%20-%20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 BY MANAGER"/>
      <sheetName val="AGREEMENT"/>
      <sheetName val="POOL"/>
      <sheetName val="MultiData"/>
      <sheetName val="SingleData"/>
      <sheetName val="MASTER LINK"/>
      <sheetName val="MPOWER"/>
      <sheetName val="Advisory Fee Summary"/>
      <sheetName val="SUMMARY"/>
      <sheetName val="Wadell_lttr"/>
      <sheetName val="Wadell"/>
      <sheetName val="Lttr.Cundil"/>
      <sheetName val="Peter Cundill"/>
      <sheetName val="Hen_lttr"/>
      <sheetName val="Henderson"/>
      <sheetName val="Premier_lttr"/>
      <sheetName val="Premier"/>
      <sheetName val="DATA"/>
      <sheetName val="INTERNAL MGR"/>
      <sheetName val="Templeton - Lttr"/>
      <sheetName val="Templeton"/>
      <sheetName val="Tremont-Lttr"/>
      <sheetName val="Tremont"/>
      <sheetName val="AIM"/>
      <sheetName val="AIM_lttr"/>
      <sheetName val="Alliance"/>
      <sheetName val="Alliance_lttr"/>
      <sheetName val="Altamira"/>
      <sheetName val="Altamira_lttr"/>
      <sheetName val="Dreman Lttr."/>
      <sheetName val="Dreman Value"/>
      <sheetName val="Bluewater"/>
      <sheetName val="Blue_lttr"/>
      <sheetName val="CreditSuisse"/>
      <sheetName val="CreditSuisse_lttr"/>
      <sheetName val="Dresdner"/>
      <sheetName val="Dresdner_lttr"/>
      <sheetName val="Fairlane"/>
      <sheetName val="Fairlane_lttr"/>
      <sheetName val="Fleming"/>
      <sheetName val="Fleming_lttr"/>
      <sheetName val="Polar"/>
      <sheetName val="Polar_lttr"/>
      <sheetName val="Salomon"/>
      <sheetName val="Salomon_lttr"/>
      <sheetName val="UBS"/>
      <sheetName val="UBS_lttr"/>
      <sheetName val="UOB"/>
      <sheetName val="UOB_lttr"/>
      <sheetName val="AGF"/>
      <sheetName val="AGF Lttr"/>
      <sheetName val="Elliott &amp; Page"/>
      <sheetName val="Elliott Lttr"/>
      <sheetName val="Beutel"/>
      <sheetName val="Beutel Lttr"/>
      <sheetName val="Howson Tatt"/>
      <sheetName val="Howson Lttr"/>
      <sheetName val="MRS"/>
      <sheetName val="MRS Letter"/>
      <sheetName val="Single Manager Data"/>
    </sheetNames>
    <sheetDataSet>
      <sheetData sheetId="0" refreshError="1"/>
      <sheetData sheetId="1" refreshError="1">
        <row r="4">
          <cell r="A4">
            <v>299</v>
          </cell>
          <cell r="O4" t="str">
            <v>Henderson Global Investors Limited</v>
          </cell>
          <cell r="Y4">
            <v>3.0000000000000001E-3</v>
          </cell>
        </row>
        <row r="5">
          <cell r="A5">
            <v>306</v>
          </cell>
          <cell r="O5" t="str">
            <v>Fair Lane Asset Management</v>
          </cell>
          <cell r="Y5">
            <v>2E-3</v>
          </cell>
        </row>
        <row r="6">
          <cell r="A6">
            <v>488</v>
          </cell>
          <cell r="O6" t="str">
            <v>Henderson Global Investors Limited</v>
          </cell>
          <cell r="Y6">
            <v>3.0000000000000001E-3</v>
          </cell>
        </row>
        <row r="7">
          <cell r="A7">
            <v>488</v>
          </cell>
          <cell r="O7" t="str">
            <v>Bluewater Investment Management Inc.</v>
          </cell>
          <cell r="Y7">
            <v>3.5000000000000001E-3</v>
          </cell>
        </row>
        <row r="8">
          <cell r="A8">
            <v>488</v>
          </cell>
          <cell r="O8" t="str">
            <v xml:space="preserve">Peter Cundill &amp; Associates (Bermuda) Ltd. </v>
          </cell>
          <cell r="Y8">
            <v>2E-3</v>
          </cell>
        </row>
        <row r="9">
          <cell r="A9">
            <v>618</v>
          </cell>
          <cell r="O9" t="str">
            <v>MRS Trust Company</v>
          </cell>
          <cell r="Y9">
            <v>7.0000000000000001E-3</v>
          </cell>
        </row>
        <row r="10">
          <cell r="A10">
            <v>650</v>
          </cell>
          <cell r="O10" t="str">
            <v>Bluewater Investment Management Inc.</v>
          </cell>
          <cell r="Y10">
            <v>2E-3</v>
          </cell>
        </row>
        <row r="11">
          <cell r="A11">
            <v>655</v>
          </cell>
          <cell r="O11" t="str">
            <v>Waddell &amp; Reed Ivy Investment Company (including 66bps restructuring)</v>
          </cell>
          <cell r="Y11">
            <v>4.0000000000000001E-3</v>
          </cell>
        </row>
        <row r="12">
          <cell r="A12">
            <v>713</v>
          </cell>
          <cell r="O12" t="str">
            <v>Henderson Global Investors Limited</v>
          </cell>
          <cell r="Y12">
            <v>3.0000000000000001E-3</v>
          </cell>
        </row>
        <row r="13">
          <cell r="A13">
            <v>720</v>
          </cell>
          <cell r="O13" t="str">
            <v>Alliance Capital Management Canada Inc.</v>
          </cell>
          <cell r="Y13">
            <v>4.0000000000000001E-3</v>
          </cell>
        </row>
        <row r="14">
          <cell r="A14">
            <v>724</v>
          </cell>
          <cell r="O14" t="str">
            <v>Bluewater Investment Management Inc.</v>
          </cell>
          <cell r="Y14">
            <v>2E-3</v>
          </cell>
        </row>
        <row r="15">
          <cell r="A15">
            <v>734</v>
          </cell>
          <cell r="O15" t="str">
            <v>Henderson Global Investors Limited</v>
          </cell>
          <cell r="Y15">
            <v>3.0000000000000001E-3</v>
          </cell>
        </row>
        <row r="16">
          <cell r="A16">
            <v>734</v>
          </cell>
          <cell r="O16" t="str">
            <v>Polar Capital Partners Limited</v>
          </cell>
          <cell r="Y16">
            <v>5.0000000000000001E-3</v>
          </cell>
        </row>
        <row r="17">
          <cell r="A17">
            <v>734</v>
          </cell>
          <cell r="O17" t="str">
            <v>Waddell &amp; Reed Ivy Investment Company (including 66bps restructuring)</v>
          </cell>
          <cell r="Y17">
            <v>4.0000000000000001E-3</v>
          </cell>
        </row>
        <row r="18">
          <cell r="A18">
            <v>734</v>
          </cell>
          <cell r="O18" t="str">
            <v xml:space="preserve">Peter Cundill &amp; Associates (Bermuda) Ltd. </v>
          </cell>
          <cell r="Y18">
            <v>2.5000000000000001E-3</v>
          </cell>
        </row>
        <row r="19">
          <cell r="A19">
            <v>736</v>
          </cell>
          <cell r="O19" t="str">
            <v xml:space="preserve">Peter Cundill &amp; Associates (Bermuda) Ltd. </v>
          </cell>
          <cell r="Y19">
            <v>2.5000000000000001E-3</v>
          </cell>
        </row>
        <row r="20">
          <cell r="A20" t="str">
            <v>CSF</v>
          </cell>
          <cell r="O20" t="str">
            <v xml:space="preserve">Peter Cundill &amp; Associates (Bermuda) Ltd. </v>
          </cell>
          <cell r="Y20">
            <v>2E-3</v>
          </cell>
        </row>
        <row r="21">
          <cell r="A21">
            <v>740</v>
          </cell>
          <cell r="O21" t="str">
            <v xml:space="preserve">Peter Cundill &amp; Associates (Bermuda) Ltd. </v>
          </cell>
          <cell r="Y21">
            <v>2E-3</v>
          </cell>
        </row>
        <row r="22">
          <cell r="A22">
            <v>742</v>
          </cell>
          <cell r="O22" t="str">
            <v xml:space="preserve">Peter Cundill &amp; Associates (Bermuda) Ltd. </v>
          </cell>
          <cell r="Y22">
            <v>2.5000000000000001E-3</v>
          </cell>
        </row>
        <row r="23">
          <cell r="A23">
            <v>756</v>
          </cell>
          <cell r="O23" t="str">
            <v>Waddell &amp; Reed Ivy Investment Company (including 66bps restructuring)</v>
          </cell>
          <cell r="Y23">
            <v>4.0000000000000001E-3</v>
          </cell>
        </row>
        <row r="24">
          <cell r="A24">
            <v>757</v>
          </cell>
          <cell r="O24" t="str">
            <v xml:space="preserve">Peter Cundill &amp; Associates (Bermuda) Ltd. </v>
          </cell>
          <cell r="Y24">
            <v>2.5000000000000001E-3</v>
          </cell>
        </row>
        <row r="25">
          <cell r="A25">
            <v>759</v>
          </cell>
          <cell r="O25" t="str">
            <v>Waddell &amp; Reed Ivy Investment Company (including 66bps restructuring)</v>
          </cell>
          <cell r="Y25">
            <v>4.0000000000000001E-3</v>
          </cell>
        </row>
        <row r="26">
          <cell r="A26">
            <v>1056</v>
          </cell>
          <cell r="O26" t="str">
            <v>Tremont Investment Management (A)</v>
          </cell>
          <cell r="Y26">
            <v>4.0000000000000001E-3</v>
          </cell>
        </row>
        <row r="27">
          <cell r="A27">
            <v>1279</v>
          </cell>
          <cell r="O27" t="str">
            <v>AIM Fund Management</v>
          </cell>
          <cell r="Y27">
            <v>4.2500000000000003E-3</v>
          </cell>
        </row>
        <row r="28">
          <cell r="A28">
            <v>1280</v>
          </cell>
          <cell r="O28" t="str">
            <v>AIM Fund Management</v>
          </cell>
          <cell r="Y28">
            <v>4.7499999999999999E-3</v>
          </cell>
        </row>
        <row r="29">
          <cell r="A29" t="str">
            <v>C1018</v>
          </cell>
          <cell r="O29" t="str">
            <v>Bluewater Investment Management Inc.</v>
          </cell>
          <cell r="Y29">
            <v>2E-3</v>
          </cell>
        </row>
        <row r="30">
          <cell r="A30" t="str">
            <v>C1020</v>
          </cell>
          <cell r="O30" t="str">
            <v>Henderson Global Investors Limited</v>
          </cell>
          <cell r="Y30">
            <v>3.0000000000000001E-3</v>
          </cell>
        </row>
        <row r="31">
          <cell r="A31" t="str">
            <v>C1020</v>
          </cell>
          <cell r="O31" t="str">
            <v>Bluewater Investment Management Inc.</v>
          </cell>
          <cell r="Y31">
            <v>3.5000000000000001E-3</v>
          </cell>
        </row>
        <row r="32">
          <cell r="A32" t="str">
            <v>C1020</v>
          </cell>
          <cell r="O32" t="str">
            <v xml:space="preserve">Peter Cundill &amp; Associates (Bermuda) Ltd. </v>
          </cell>
          <cell r="Y32">
            <v>2E-3</v>
          </cell>
        </row>
        <row r="33">
          <cell r="A33" t="str">
            <v>C1021</v>
          </cell>
          <cell r="O33" t="str">
            <v>Credit Suisse Asset Management LLC</v>
          </cell>
          <cell r="Y33">
            <v>5.0000000000000001E-3</v>
          </cell>
        </row>
        <row r="34">
          <cell r="A34" t="str">
            <v>C1021</v>
          </cell>
          <cell r="O34" t="str">
            <v>Alliance Capital Management Canada Inc.</v>
          </cell>
          <cell r="Y34">
            <v>5.0000000000000001E-3</v>
          </cell>
        </row>
        <row r="35">
          <cell r="A35" t="str">
            <v>C1021</v>
          </cell>
          <cell r="O35" t="str">
            <v>Citigroup Asset Management</v>
          </cell>
          <cell r="Y35">
            <v>5.0000000000000001E-3</v>
          </cell>
        </row>
        <row r="36">
          <cell r="A36" t="str">
            <v>C1021</v>
          </cell>
          <cell r="O36" t="str">
            <v>Waddell &amp; Reed Ivy Investment Company (including 66bps restructuring)</v>
          </cell>
          <cell r="Y36">
            <v>4.0000000000000001E-3</v>
          </cell>
        </row>
        <row r="37">
          <cell r="A37" t="str">
            <v>C1022</v>
          </cell>
          <cell r="O37" t="str">
            <v>Waddell &amp; Reed Ivy Investment Company (including 66bps restructuring)</v>
          </cell>
          <cell r="Y37">
            <v>4.0000000000000001E-3</v>
          </cell>
        </row>
        <row r="38">
          <cell r="A38" t="str">
            <v>C1023</v>
          </cell>
          <cell r="O38" t="str">
            <v>Waddell &amp; Reed Ivy Investment Company (including 66bps restructuring)</v>
          </cell>
          <cell r="Y38">
            <v>4.0000000000000001E-3</v>
          </cell>
        </row>
        <row r="39">
          <cell r="A39" t="str">
            <v>C1024</v>
          </cell>
          <cell r="O39" t="str">
            <v xml:space="preserve">Peter Cundill &amp; Associates (Bermuda) Ltd. </v>
          </cell>
          <cell r="Y39">
            <v>2.5000000000000001E-3</v>
          </cell>
        </row>
        <row r="40">
          <cell r="A40" t="str">
            <v>C1026</v>
          </cell>
          <cell r="O40" t="str">
            <v>Premier Asset Management</v>
          </cell>
          <cell r="Y40">
            <v>2E-3</v>
          </cell>
        </row>
        <row r="41">
          <cell r="A41" t="str">
            <v>C1027</v>
          </cell>
          <cell r="O41" t="str">
            <v>Premier Asset Management</v>
          </cell>
          <cell r="Y41">
            <v>2E-3</v>
          </cell>
        </row>
        <row r="42">
          <cell r="A42" t="str">
            <v>C1028</v>
          </cell>
          <cell r="O42" t="str">
            <v>Henderson Global Investors Limited</v>
          </cell>
          <cell r="Y42">
            <v>3.0000000000000001E-3</v>
          </cell>
        </row>
        <row r="43">
          <cell r="A43" t="str">
            <v>C1029</v>
          </cell>
          <cell r="O43" t="str">
            <v>Henderson Global Investors Limited</v>
          </cell>
          <cell r="Y43">
            <v>3.0000000000000001E-3</v>
          </cell>
        </row>
        <row r="44">
          <cell r="A44" t="str">
            <v>C1030</v>
          </cell>
          <cell r="O44" t="str">
            <v>Henderson Global Investors Limited</v>
          </cell>
          <cell r="Y44">
            <v>3.0000000000000001E-3</v>
          </cell>
        </row>
        <row r="45">
          <cell r="A45" t="str">
            <v>C1031</v>
          </cell>
          <cell r="O45" t="str">
            <v>Henderson Global Investors Limited</v>
          </cell>
          <cell r="Y45">
            <v>3.0000000000000001E-3</v>
          </cell>
        </row>
        <row r="46">
          <cell r="A46" t="str">
            <v>C1031</v>
          </cell>
          <cell r="O46" t="str">
            <v>Polar Capital Partners Limited</v>
          </cell>
          <cell r="Y46">
            <v>5.0000000000000001E-3</v>
          </cell>
        </row>
        <row r="47">
          <cell r="A47" t="str">
            <v>C1031</v>
          </cell>
          <cell r="O47" t="str">
            <v>Waddell &amp; Reed Ivy Investment Company (including 66bps restructuring)</v>
          </cell>
          <cell r="Y47">
            <v>4.0000000000000001E-3</v>
          </cell>
        </row>
        <row r="48">
          <cell r="A48" t="str">
            <v>C1031</v>
          </cell>
          <cell r="O48" t="str">
            <v xml:space="preserve">Peter Cundill &amp; Associates (Bermuda) Ltd. </v>
          </cell>
          <cell r="Y48">
            <v>2.5000000000000001E-3</v>
          </cell>
        </row>
        <row r="49">
          <cell r="A49" t="str">
            <v>C1032</v>
          </cell>
          <cell r="O49" t="str">
            <v>Allianz Dresdner Asset Management Hong Kong Ltd.</v>
          </cell>
          <cell r="Y49">
            <v>4.0000000000000001E-3</v>
          </cell>
        </row>
        <row r="50">
          <cell r="A50" t="str">
            <v>C1032</v>
          </cell>
          <cell r="O50" t="str">
            <v>Premier Asset Management</v>
          </cell>
          <cell r="Y50">
            <v>4.0000000000000001E-3</v>
          </cell>
        </row>
        <row r="51">
          <cell r="A51" t="str">
            <v>C1032</v>
          </cell>
          <cell r="O51" t="str">
            <v>Henderson Global Investors Limited</v>
          </cell>
          <cell r="Y51">
            <v>3.0000000000000001E-3</v>
          </cell>
        </row>
        <row r="52">
          <cell r="A52" t="str">
            <v>C1032</v>
          </cell>
          <cell r="O52" t="str">
            <v>JP Morgan Fleming Asset Management (Canada) Inc.</v>
          </cell>
          <cell r="Y52">
            <v>5.0000000000000001E-3</v>
          </cell>
        </row>
        <row r="53">
          <cell r="A53" t="str">
            <v>C1867</v>
          </cell>
          <cell r="O53" t="str">
            <v>UBS Global Asset Management (Canada) Co.</v>
          </cell>
          <cell r="Y53">
            <v>4.0000000000000001E-3</v>
          </cell>
        </row>
        <row r="54">
          <cell r="A54" t="str">
            <v>C1033</v>
          </cell>
          <cell r="O54" t="str">
            <v>Henderson Global Investors Limited</v>
          </cell>
          <cell r="Y54">
            <v>3.0000000000000001E-3</v>
          </cell>
        </row>
        <row r="55">
          <cell r="A55" t="str">
            <v>C1033</v>
          </cell>
          <cell r="O55" t="str">
            <v>JP Morgan Fleming Asset Management (Canada) Inc.</v>
          </cell>
          <cell r="Y55">
            <v>5.0000000000000001E-3</v>
          </cell>
        </row>
        <row r="56">
          <cell r="A56" t="str">
            <v>C1033</v>
          </cell>
          <cell r="O56" t="str">
            <v xml:space="preserve">Peter Cundill &amp; Associates (Bermuda) Ltd. </v>
          </cell>
          <cell r="Y56">
            <v>2.5000000000000001E-3</v>
          </cell>
        </row>
        <row r="57">
          <cell r="A57" t="str">
            <v>C1034</v>
          </cell>
          <cell r="O57" t="str">
            <v>Allianz Dresdner Asset Management Hong Kong Ltd.</v>
          </cell>
          <cell r="Y57">
            <v>4.0000000000000001E-3</v>
          </cell>
        </row>
        <row r="58">
          <cell r="A58" t="str">
            <v>C1034</v>
          </cell>
          <cell r="O58" t="str">
            <v>Credit Suisse Asset Management LLC</v>
          </cell>
          <cell r="Y58">
            <v>5.0000000000000001E-3</v>
          </cell>
        </row>
        <row r="59">
          <cell r="A59" t="str">
            <v>C1034</v>
          </cell>
          <cell r="O59" t="str">
            <v>Henderson Global Investors Limited</v>
          </cell>
          <cell r="Y59">
            <v>3.0000000000000001E-3</v>
          </cell>
        </row>
        <row r="60">
          <cell r="A60" t="str">
            <v>C1034</v>
          </cell>
          <cell r="O60" t="str">
            <v>Alliance Capital Management Canada Inc.</v>
          </cell>
          <cell r="Y60">
            <v>5.0000000000000001E-3</v>
          </cell>
        </row>
        <row r="61">
          <cell r="A61" t="str">
            <v>C1034</v>
          </cell>
          <cell r="O61" t="str">
            <v>JP Morgan Fleming Asset Management (Canada) Inc.</v>
          </cell>
          <cell r="Y61">
            <v>5.0000000000000001E-3</v>
          </cell>
        </row>
        <row r="62">
          <cell r="A62" t="str">
            <v>C1035</v>
          </cell>
          <cell r="O62" t="str">
            <v>Henderson Global Investors Limited</v>
          </cell>
          <cell r="Y62">
            <v>3.0000000000000001E-3</v>
          </cell>
        </row>
        <row r="63">
          <cell r="A63" t="str">
            <v>C1039</v>
          </cell>
          <cell r="O63" t="str">
            <v>UOB Asset Management</v>
          </cell>
          <cell r="Y63">
            <v>4.0000000000000001E-3</v>
          </cell>
        </row>
        <row r="64">
          <cell r="A64" t="str">
            <v>C1039</v>
          </cell>
          <cell r="O64" t="str">
            <v>UBS Global Asset Management (Canada) Co.</v>
          </cell>
          <cell r="Y64">
            <v>4.0000000000000001E-3</v>
          </cell>
        </row>
        <row r="65">
          <cell r="A65" t="str">
            <v>C1040</v>
          </cell>
          <cell r="O65" t="str">
            <v>Alliance Capital Management Canada Inc.</v>
          </cell>
          <cell r="Y65">
            <v>3.7499999999999999E-3</v>
          </cell>
        </row>
        <row r="66">
          <cell r="A66" t="str">
            <v>C1043</v>
          </cell>
          <cell r="O66" t="str">
            <v>Henderson Global Investors Limited</v>
          </cell>
          <cell r="Y66">
            <v>3.0000000000000001E-3</v>
          </cell>
        </row>
        <row r="67">
          <cell r="A67" t="str">
            <v>C1045</v>
          </cell>
          <cell r="O67" t="str">
            <v>Polar Capital Partners Limited</v>
          </cell>
          <cell r="Y67">
            <v>3.5000000000000001E-3</v>
          </cell>
        </row>
        <row r="68">
          <cell r="A68" t="str">
            <v>C1083</v>
          </cell>
          <cell r="O68" t="str">
            <v>Alliance Capital Management Canada Inc.</v>
          </cell>
          <cell r="Y68">
            <v>5.0000000000000001E-3</v>
          </cell>
        </row>
        <row r="69">
          <cell r="A69" t="str">
            <v>C1564</v>
          </cell>
          <cell r="O69" t="str">
            <v>Bluewater Investment Management Inc.</v>
          </cell>
          <cell r="Y69">
            <v>3.0000000000000001E-3</v>
          </cell>
        </row>
        <row r="70">
          <cell r="A70" t="str">
            <v>CMSMCH</v>
          </cell>
          <cell r="O70" t="str">
            <v>Henderson Global Investors Limited</v>
          </cell>
          <cell r="Y70">
            <v>4.0000000000000001E-3</v>
          </cell>
        </row>
        <row r="71">
          <cell r="A71" t="str">
            <v>CMSMCW</v>
          </cell>
          <cell r="O71" t="str">
            <v>Bluewater Investment Management Inc.</v>
          </cell>
          <cell r="Y71">
            <v>3.5000000000000001E-3</v>
          </cell>
        </row>
        <row r="72">
          <cell r="A72" t="str">
            <v>CMUEM</v>
          </cell>
          <cell r="O72" t="str">
            <v>Henderson Global Investors Limited</v>
          </cell>
          <cell r="Y72">
            <v>4.0000000000000001E-3</v>
          </cell>
        </row>
        <row r="73">
          <cell r="A73" t="str">
            <v>MSMFU</v>
          </cell>
          <cell r="O73" t="str">
            <v xml:space="preserve">Peter Cundill &amp; Associates (Bermuda) Ltd. </v>
          </cell>
          <cell r="Y73">
            <v>2E-3</v>
          </cell>
        </row>
        <row r="74">
          <cell r="A74" t="str">
            <v>CMSMCU</v>
          </cell>
          <cell r="O74" t="str">
            <v xml:space="preserve">Peter Cundill &amp; Associates (Bermuda) Ltd. </v>
          </cell>
          <cell r="Y74">
            <v>2E-3</v>
          </cell>
        </row>
        <row r="75">
          <cell r="A75" t="str">
            <v>K1009</v>
          </cell>
          <cell r="O75" t="str">
            <v>Premier Asset Management</v>
          </cell>
          <cell r="Y75">
            <v>2E-3</v>
          </cell>
        </row>
        <row r="76">
          <cell r="A76" t="str">
            <v>K1011</v>
          </cell>
          <cell r="O76" t="str">
            <v>Premier Asset Management</v>
          </cell>
          <cell r="Y76">
            <v>2E-3</v>
          </cell>
        </row>
        <row r="77">
          <cell r="A77" t="str">
            <v>K700</v>
          </cell>
          <cell r="O77" t="str">
            <v>AGF Funds Inc.</v>
          </cell>
          <cell r="Y77">
            <v>5.4999999999999997E-3</v>
          </cell>
        </row>
        <row r="78">
          <cell r="A78" t="str">
            <v>K701</v>
          </cell>
          <cell r="O78" t="str">
            <v>AGF Funds Inc.</v>
          </cell>
          <cell r="Y78">
            <v>3.0000000000000001E-3</v>
          </cell>
        </row>
        <row r="79">
          <cell r="A79" t="str">
            <v>K702</v>
          </cell>
          <cell r="O79" t="str">
            <v>AGF Funds Inc.</v>
          </cell>
          <cell r="Y79">
            <v>4.0000000000000001E-3</v>
          </cell>
        </row>
        <row r="80">
          <cell r="A80" t="str">
            <v>K703</v>
          </cell>
          <cell r="O80" t="str">
            <v>Elliott &amp; Page Ltd.</v>
          </cell>
          <cell r="Y80">
            <v>3.5000000000000001E-3</v>
          </cell>
        </row>
        <row r="81">
          <cell r="A81" t="str">
            <v>K704</v>
          </cell>
          <cell r="O81" t="str">
            <v>Beutel Goodman &amp; Company Ltd.</v>
          </cell>
          <cell r="Y81">
            <v>2E-3</v>
          </cell>
        </row>
        <row r="82">
          <cell r="A82" t="str">
            <v>K705</v>
          </cell>
          <cell r="O82" t="str">
            <v>Howson Tattersall Investment Counsel Ltd.</v>
          </cell>
          <cell r="Y82">
            <v>3.5000000000000001E-3</v>
          </cell>
        </row>
        <row r="83">
          <cell r="A83" t="str">
            <v>K706</v>
          </cell>
          <cell r="O83" t="str">
            <v>AIM Fund Management</v>
          </cell>
          <cell r="Y83">
            <v>4.0000000000000001E-3</v>
          </cell>
        </row>
        <row r="84">
          <cell r="A84" t="str">
            <v>K707</v>
          </cell>
          <cell r="O84" t="str">
            <v>AIM Fund Management</v>
          </cell>
          <cell r="Y84">
            <v>5.0000000000000001E-3</v>
          </cell>
        </row>
        <row r="85">
          <cell r="A85" t="str">
            <v>K708</v>
          </cell>
          <cell r="O85" t="str">
            <v>AIM Fund Management</v>
          </cell>
          <cell r="Y85">
            <v>5.0000000000000001E-3</v>
          </cell>
        </row>
        <row r="86">
          <cell r="A86" t="str">
            <v>K709</v>
          </cell>
          <cell r="O86" t="str">
            <v>Templeton Management</v>
          </cell>
          <cell r="Y86">
            <v>3.5000000000000001E-3</v>
          </cell>
        </row>
        <row r="87">
          <cell r="A87" t="str">
            <v>LLCG</v>
          </cell>
          <cell r="O87" t="str">
            <v>AIM Fund Management</v>
          </cell>
          <cell r="Y87">
            <v>4.2500000000000003E-3</v>
          </cell>
        </row>
        <row r="88">
          <cell r="A88" t="str">
            <v>MSMFH</v>
          </cell>
          <cell r="O88" t="str">
            <v>Henderson Global Investors Limited</v>
          </cell>
          <cell r="Y88">
            <v>4.0000000000000001E-3</v>
          </cell>
        </row>
        <row r="89">
          <cell r="A89" t="str">
            <v>MSMFW</v>
          </cell>
          <cell r="O89" t="str">
            <v>Bluewater Investment Management Inc.</v>
          </cell>
          <cell r="Y89">
            <v>3.5000000000000001E-3</v>
          </cell>
        </row>
        <row r="90">
          <cell r="A90" t="str">
            <v>MUEM</v>
          </cell>
          <cell r="O90" t="str">
            <v>Henderson Global Investors Limited</v>
          </cell>
          <cell r="Y90">
            <v>4.0000000000000001E-3</v>
          </cell>
        </row>
        <row r="91">
          <cell r="A91" t="str">
            <v>MXAE</v>
          </cell>
          <cell r="O91" t="str">
            <v>Waddell &amp; Reed Ivy Investment Company (including 66bps restructuring)</v>
          </cell>
          <cell r="Y91">
            <v>3.0000000000000001E-3</v>
          </cell>
        </row>
        <row r="92">
          <cell r="A92" t="str">
            <v>CJAEQ</v>
          </cell>
          <cell r="O92" t="str">
            <v>Waddell &amp; Reed Ivy Investment Company (including 66bps restructuring)</v>
          </cell>
          <cell r="Y92">
            <v>4.0000000000000001E-3</v>
          </cell>
        </row>
        <row r="93">
          <cell r="A93" t="str">
            <v>C1588</v>
          </cell>
          <cell r="O93" t="str">
            <v xml:space="preserve">Peter Cundill &amp; Associates (Bermuda) Ltd. </v>
          </cell>
          <cell r="Y93">
            <v>2.5000000000000001E-3</v>
          </cell>
        </row>
        <row r="94">
          <cell r="A94" t="str">
            <v>C1596</v>
          </cell>
          <cell r="O94" t="str">
            <v xml:space="preserve">Peter Cundill &amp; Associates (Bermuda) Ltd. </v>
          </cell>
          <cell r="Y94">
            <v>2E-3</v>
          </cell>
        </row>
        <row r="95">
          <cell r="A95" t="str">
            <v>C1926</v>
          </cell>
          <cell r="O95" t="str">
            <v>Waddell &amp; Reed Ivy Investment Company (including 66bps restructuring)</v>
          </cell>
          <cell r="Y95">
            <v>4.0000000000000001E-3</v>
          </cell>
        </row>
        <row r="96">
          <cell r="A96" t="str">
            <v>C1860</v>
          </cell>
          <cell r="O96" t="str">
            <v>Templeton Management</v>
          </cell>
          <cell r="Y96">
            <v>6.1999999999999998E-3</v>
          </cell>
        </row>
        <row r="97">
          <cell r="A97" t="str">
            <v>C1866</v>
          </cell>
          <cell r="O97" t="str">
            <v>Waddell &amp; Reed Ivy Investment Company (including 66bps restructuring)</v>
          </cell>
          <cell r="Y97">
            <v>4.0000000000000001E-3</v>
          </cell>
        </row>
        <row r="98">
          <cell r="A98">
            <v>1870</v>
          </cell>
          <cell r="O98" t="str">
            <v>Waddell &amp; Reed Ivy Investment Company (including 66bps restructuring)</v>
          </cell>
          <cell r="Y98">
            <v>4.0000000000000001E-3</v>
          </cell>
        </row>
        <row r="99">
          <cell r="A99" t="str">
            <v>C1866</v>
          </cell>
          <cell r="O99" t="str">
            <v>Bluewater Investment Management Inc.</v>
          </cell>
          <cell r="Y99">
            <v>3.0000000000000001E-3</v>
          </cell>
        </row>
        <row r="100">
          <cell r="A100" t="str">
            <v>C1866</v>
          </cell>
          <cell r="O100" t="str">
            <v>Dreman Value Management</v>
          </cell>
          <cell r="Y100">
            <v>5.4999999999999997E-3</v>
          </cell>
        </row>
        <row r="101">
          <cell r="A101" t="str">
            <v>C1865</v>
          </cell>
          <cell r="O101" t="str">
            <v>AGF Funds Inc.</v>
          </cell>
          <cell r="Y101">
            <v>4.0000000000000001E-3</v>
          </cell>
        </row>
        <row r="102">
          <cell r="A102" t="str">
            <v>C1865</v>
          </cell>
          <cell r="O102" t="str">
            <v>Templeton Management</v>
          </cell>
          <cell r="Y102">
            <v>3.5000000000000001E-3</v>
          </cell>
        </row>
        <row r="103">
          <cell r="A103" t="str">
            <v>C1867</v>
          </cell>
          <cell r="O103" t="str">
            <v>Templeton Management</v>
          </cell>
          <cell r="Y103">
            <v>6.1999999999999998E-3</v>
          </cell>
        </row>
        <row r="104">
          <cell r="A104">
            <v>3061</v>
          </cell>
          <cell r="O104" t="str">
            <v>Waddell &amp; Reed Ivy Investment Company (including 66bps restructuring)</v>
          </cell>
          <cell r="Y104">
            <v>4.0000000000000001E-3</v>
          </cell>
        </row>
        <row r="105">
          <cell r="A105" t="str">
            <v>C1868</v>
          </cell>
          <cell r="O105" t="str">
            <v xml:space="preserve">Peter Cundill &amp; Associates (Bermuda) Ltd. </v>
          </cell>
          <cell r="Y105">
            <v>2.5000000000000001E-3</v>
          </cell>
        </row>
        <row r="106">
          <cell r="A106" t="str">
            <v>C1865</v>
          </cell>
          <cell r="O106" t="str">
            <v xml:space="preserve">Peter Cundill &amp; Associates (Bermuda) Ltd. </v>
          </cell>
          <cell r="Y106">
            <v>2E-3</v>
          </cell>
        </row>
        <row r="107">
          <cell r="A107" t="str">
            <v>C1032</v>
          </cell>
          <cell r="O107" t="str">
            <v>UOB Asset Management</v>
          </cell>
          <cell r="Y107">
            <v>4.0000000000000001E-3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tive performance"/>
    </sheetNames>
    <definedNames>
      <definedName name="Macro2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 Slide"/>
      <sheetName val="Rec - vs PLAN"/>
      <sheetName val="Rec - vs LastYr"/>
      <sheetName val="P&amp;L's"/>
      <sheetName val="MER"/>
      <sheetName val="P&amp;L (2001 Q1 EBITDA View)"/>
      <sheetName val="Net Deferral - vs PLAN"/>
      <sheetName val="Net Deferral - vs LastYr"/>
      <sheetName val="P&amp;L (2000 NE EBITDA View)"/>
      <sheetName val="NE exp"/>
      <sheetName val="P&amp;L (2000 NE)"/>
      <sheetName val="Tree"/>
      <sheetName val="tree input"/>
      <sheetName val="ebitda - ANNUAL"/>
      <sheetName val="ebitda - May 2000"/>
      <sheetName val="2006 MRS Grp Forecast"/>
      <sheetName val="Prophix Reading 2001-2003"/>
      <sheetName val="Budget (Total FTEs)"/>
    </sheetNames>
    <sheetDataSet>
      <sheetData sheetId="0" refreshError="1"/>
      <sheetData sheetId="1" refreshError="1"/>
      <sheetData sheetId="2" refreshError="1"/>
      <sheetData sheetId="3" refreshError="1">
        <row r="1">
          <cell r="O1">
            <v>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"/>
      <sheetName val="Data"/>
      <sheetName val="HelpMod"/>
      <sheetName val="HelpDlg"/>
      <sheetName val="HelpScreens"/>
      <sheetName val="PrintMod"/>
      <sheetName val="2006 MRS Grp Forecast"/>
      <sheetName val="SAP"/>
      <sheetName val="BPIIC Remaining 94 to 97"/>
      <sheetName val="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8">
          <cell r="B28" t="str">
            <v>Viewing or Editing Data</v>
          </cell>
        </row>
        <row r="30">
          <cell r="B30" t="str">
            <v>Click the button labeled View or Edit Data. This</v>
          </cell>
        </row>
        <row r="31">
          <cell r="B31" t="str">
            <v>will activate the Data worksheet where you can</v>
          </cell>
        </row>
        <row r="32">
          <cell r="B32" t="str">
            <v>view or edit the records.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efn"/>
      <sheetName val="NetAssets"/>
      <sheetName val="Growth"/>
      <sheetName val="RedRatesMonthly"/>
      <sheetName val="YTD"/>
      <sheetName val="SalesYTD"/>
      <sheetName val="RedYTD"/>
      <sheetName val="NSalesYTD"/>
      <sheetName val="MktActionYTD"/>
      <sheetName val="Mth"/>
      <sheetName val="SalesMonthly"/>
      <sheetName val="RedMonthly"/>
      <sheetName val="NSalesMonthly"/>
      <sheetName val="MktActionMonth"/>
      <sheetName val="Top20"/>
      <sheetName val="AssetsInMMF"/>
      <sheetName val="AssetsExMMF"/>
      <sheetName val="Sales"/>
      <sheetName val="SalesExMMF"/>
      <sheetName val="Redemp"/>
      <sheetName val="RedempExMMF"/>
      <sheetName val="NSales"/>
      <sheetName val="NSalesExMMF"/>
      <sheetName val="NSales_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(2)"/>
      <sheetName val="Index"/>
      <sheetName val="MRS 07 PLAN"/>
      <sheetName val="MRS 06NE  (2)"/>
      <sheetName val="MRS 06NE "/>
      <sheetName val="Slide MRST"/>
      <sheetName val="07 Plan MRST"/>
      <sheetName val="Slide MRSInc"/>
      <sheetName val="07 Plan MRSI Con"/>
      <sheetName val="07 Plan MRSI Dept"/>
      <sheetName val="07 Plan EXE Con"/>
      <sheetName val="07 MRS Grp Plan"/>
      <sheetName val="Eliminating Entries"/>
      <sheetName val="07 Plan by Legal Entity"/>
      <sheetName val="07 Plan MRST Dept"/>
      <sheetName val="Rec MRS Inc"/>
      <sheetName val="Rec MRS T"/>
      <sheetName val="Rec Exec C"/>
      <sheetName val="NIM Balance Sheet"/>
      <sheetName val="Interest Plan"/>
      <sheetName val="Monthly data"/>
      <sheetName val="NIM Assumptions"/>
      <sheetName val="2007 rates"/>
      <sheetName val="2006 MRS Grp Fcast"/>
      <sheetName val="incconsolbud_mth"/>
      <sheetName val="incconsolbud_ytd"/>
      <sheetName val="mrs_bud_mth"/>
      <sheetName val="mrs_bud_ytd"/>
      <sheetName val="mrst_bud_mth"/>
      <sheetName val="mrst_bud_ytd"/>
      <sheetName val="RATIOS"/>
      <sheetName val="CDIC Premium"/>
      <sheetName val="ADMIN"/>
      <sheetName val="Commissions INV GIC HYP MMX"/>
      <sheetName val="MBS Servicing income 07"/>
      <sheetName val="Sentinel Fund Fees"/>
      <sheetName val="Amort revised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S"/>
      <sheetName val="EPS(Qtr)"/>
      <sheetName val="IG - Cslt Network"/>
      <sheetName val="IG - Cslt Chg"/>
      <sheetName val="IG - Cslt Chg (2)"/>
      <sheetName val="IG - Cslt Chg Qtly"/>
      <sheetName val="IG - Sales"/>
      <sheetName val="IG - MF Red Rates T"/>
      <sheetName val="IG - Chg in MF Assets"/>
      <sheetName val="IG - Chg in AUM(T)"/>
      <sheetName val="IG - Chg in AUM(B)"/>
      <sheetName val="IG - AUM &amp; Admin"/>
      <sheetName val="IG - Inc Stmt"/>
      <sheetName val="IG - Inc Stmt (2)"/>
      <sheetName val="IG - Inc Stmt (4)"/>
      <sheetName val="IG - Inc Stmt (bps)"/>
      <sheetName val="IG - Inc Stmt (3)"/>
      <sheetName val="D3D IS Rec"/>
      <sheetName val="IG - Fee Income"/>
      <sheetName val="IG - Mgmt Fee Details"/>
      <sheetName val="IG - UH Admin Fees"/>
      <sheetName val="Net Inv Inc - Corp"/>
      <sheetName val="Net Inv Inc - IG Ops"/>
      <sheetName val="Comm Exp"/>
      <sheetName val="ARB &amp; Other Comm"/>
      <sheetName val="IG - EBITDA"/>
      <sheetName val="D3D Impact"/>
      <sheetName val="IG - Oper Exp"/>
      <sheetName val="IG - Non-Comm Exp"/>
      <sheetName val="IG - Exp Ratios"/>
      <sheetName val="B2K_VIEW3"/>
      <sheetName val="B2K_VIEW24"/>
      <sheetName val="B2K_VIEW21"/>
      <sheetName val="B2K_VIEW19"/>
      <sheetName val="B2K_VIEW2"/>
      <sheetName val="B2K_VIEW45"/>
      <sheetName val="B2K_VIEW42"/>
      <sheetName val="B2K_VIEW43"/>
      <sheetName val="B2K_VIEW41"/>
      <sheetName val="B2K_VIEW39"/>
      <sheetName val="B2K_VIEW34"/>
      <sheetName val="B2K_VIEW32"/>
      <sheetName val="B2K_VIEW30"/>
      <sheetName val="B2K_VIEW28"/>
      <sheetName val="B2K_VIEW26"/>
      <sheetName val="B2K_VIEW23"/>
      <sheetName val="B2K_VIEW20"/>
      <sheetName val="B2K_VIEW18"/>
      <sheetName val="B2K_VIEW16"/>
      <sheetName val="B2K_VIEW15"/>
      <sheetName val="B2K_VIEW14"/>
      <sheetName val="B2K_VIEW13"/>
      <sheetName val="B2K_VIEW12"/>
      <sheetName val="B2K_VIEW11"/>
      <sheetName val="B2K_VIEW10"/>
      <sheetName val="B2K_VIEW8"/>
      <sheetName val="B2K_VIEW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4">
          <cell r="K24" t="str">
            <v>Description: IG - Chg In AUM by Brand</v>
          </cell>
        </row>
        <row r="25">
          <cell r="K25" t="str">
            <v>Organization: INVESTORS GROUP (Excl MKF)    [IGI]</v>
          </cell>
        </row>
        <row r="26">
          <cell r="K26" t="str">
            <v>Last Read: 2003-01-20 11:29:11 AM</v>
          </cell>
        </row>
        <row r="27">
          <cell r="O27" t="str">
            <v>V03SC012003</v>
          </cell>
          <cell r="P27" t="str">
            <v>ACT2002</v>
          </cell>
        </row>
        <row r="28">
          <cell r="O28" t="str">
            <v>2003 Budget - 2003</v>
          </cell>
          <cell r="P28" t="str">
            <v>History - Actuals 2002</v>
          </cell>
        </row>
        <row r="29">
          <cell r="O29" t="str">
            <v>Jan-Dec</v>
          </cell>
          <cell r="P29" t="str">
            <v>Jan-Dec</v>
          </cell>
        </row>
        <row r="30">
          <cell r="O30" t="str">
            <v>Year</v>
          </cell>
          <cell r="P30" t="str">
            <v>Year</v>
          </cell>
        </row>
        <row r="31">
          <cell r="K31" t="str">
            <v>630111000</v>
          </cell>
          <cell r="L31" t="str">
            <v>SALES</v>
          </cell>
          <cell r="M31" t="str">
            <v>1000011110111</v>
          </cell>
          <cell r="N31" t="str">
            <v>Investors Government Bond Fund</v>
          </cell>
          <cell r="O31">
            <v>56828.08</v>
          </cell>
          <cell r="P31">
            <v>73098</v>
          </cell>
        </row>
        <row r="32">
          <cell r="K32" t="str">
            <v>630111000</v>
          </cell>
          <cell r="L32" t="str">
            <v>SALES</v>
          </cell>
          <cell r="M32" t="str">
            <v>10000111101110015</v>
          </cell>
          <cell r="N32" t="str">
            <v>Investors Government Bond Fund - IIP</v>
          </cell>
          <cell r="O32">
            <v>12624.94</v>
          </cell>
          <cell r="P32">
            <v>14507.79</v>
          </cell>
        </row>
        <row r="33">
          <cell r="K33" t="str">
            <v>630111000</v>
          </cell>
          <cell r="L33" t="str">
            <v>SALES</v>
          </cell>
          <cell r="M33" t="str">
            <v>10000111101110017</v>
          </cell>
          <cell r="N33" t="str">
            <v>Investors Government Bond Fund - IIPP</v>
          </cell>
          <cell r="O33">
            <v>38466.269999999997</v>
          </cell>
          <cell r="P33">
            <v>43146.25</v>
          </cell>
        </row>
        <row r="34">
          <cell r="K34" t="str">
            <v>630111000</v>
          </cell>
          <cell r="L34" t="str">
            <v>SALES</v>
          </cell>
          <cell r="M34" t="str">
            <v>10000111101110018</v>
          </cell>
          <cell r="N34" t="str">
            <v>Investors Government Bond Fund - IGPP</v>
          </cell>
          <cell r="O34">
            <v>8034.84</v>
          </cell>
          <cell r="P34">
            <v>8139.2</v>
          </cell>
        </row>
        <row r="35">
          <cell r="K35" t="str">
            <v>630111000</v>
          </cell>
          <cell r="L35" t="str">
            <v>SALES</v>
          </cell>
          <cell r="M35" t="str">
            <v>10000111101110020</v>
          </cell>
          <cell r="N35" t="str">
            <v>Investors Government Bond Fund - IRPP</v>
          </cell>
          <cell r="O35">
            <v>4570.96</v>
          </cell>
          <cell r="P35">
            <v>4629.1000000000004</v>
          </cell>
        </row>
        <row r="36">
          <cell r="K36" t="str">
            <v>630111000</v>
          </cell>
          <cell r="L36" t="str">
            <v>SALES</v>
          </cell>
          <cell r="M36" t="str">
            <v>10000111101110084</v>
          </cell>
          <cell r="N36" t="str">
            <v>IG Govt Bond - IWCP</v>
          </cell>
          <cell r="O36">
            <v>2938.79</v>
          </cell>
          <cell r="P36">
            <v>2971.25</v>
          </cell>
        </row>
        <row r="37">
          <cell r="K37" t="str">
            <v>630111000</v>
          </cell>
          <cell r="L37" t="str">
            <v>SALES</v>
          </cell>
          <cell r="M37" t="str">
            <v>10000111101110085</v>
          </cell>
          <cell r="N37" t="str">
            <v>IG Govt Bond - IWMC</v>
          </cell>
          <cell r="O37">
            <v>3146.21</v>
          </cell>
          <cell r="P37">
            <v>3187.2</v>
          </cell>
        </row>
        <row r="38">
          <cell r="K38" t="str">
            <v>630111000</v>
          </cell>
          <cell r="L38" t="str">
            <v>SALES</v>
          </cell>
          <cell r="M38" t="str">
            <v>10000111101110086</v>
          </cell>
          <cell r="N38" t="str">
            <v>IG Govt Bond - IWMP</v>
          </cell>
          <cell r="O38">
            <v>5346.03</v>
          </cell>
          <cell r="P38">
            <v>5543.55</v>
          </cell>
        </row>
        <row r="39">
          <cell r="K39" t="str">
            <v>630111000</v>
          </cell>
          <cell r="L39" t="str">
            <v>SALES</v>
          </cell>
          <cell r="M39" t="str">
            <v>10000111101110087</v>
          </cell>
          <cell r="N39" t="str">
            <v>IG Govt Bond - IWMA</v>
          </cell>
          <cell r="O39">
            <v>1475.85</v>
          </cell>
          <cell r="P39">
            <v>1491.7</v>
          </cell>
        </row>
        <row r="40">
          <cell r="K40" t="str">
            <v>630111000</v>
          </cell>
          <cell r="L40" t="str">
            <v>SALES</v>
          </cell>
          <cell r="M40" t="str">
            <v>10000111101110088</v>
          </cell>
          <cell r="N40" t="str">
            <v>IG Govt Bond - WMAR</v>
          </cell>
          <cell r="O40">
            <v>4771.7299999999996</v>
          </cell>
          <cell r="P40">
            <v>4687.6000000000004</v>
          </cell>
        </row>
        <row r="41">
          <cell r="K41" t="str">
            <v>630111000</v>
          </cell>
          <cell r="L41" t="str">
            <v>SALES</v>
          </cell>
          <cell r="M41" t="str">
            <v>1000021110111</v>
          </cell>
          <cell r="N41" t="str">
            <v>Investors Mutual of Canada</v>
          </cell>
          <cell r="O41">
            <v>161418.57999999999</v>
          </cell>
          <cell r="P41">
            <v>211242</v>
          </cell>
        </row>
        <row r="42">
          <cell r="K42" t="str">
            <v>630111000</v>
          </cell>
          <cell r="L42" t="str">
            <v>SALES</v>
          </cell>
          <cell r="M42" t="str">
            <v>10000211101110017</v>
          </cell>
          <cell r="N42" t="str">
            <v>Investors Mutual of Canada - IIPP</v>
          </cell>
          <cell r="O42">
            <v>23079.759999999998</v>
          </cell>
          <cell r="P42">
            <v>25887.75</v>
          </cell>
        </row>
        <row r="43">
          <cell r="K43" t="str">
            <v>630111000</v>
          </cell>
          <cell r="L43" t="str">
            <v>SALES</v>
          </cell>
          <cell r="M43" t="str">
            <v>1000031110111</v>
          </cell>
          <cell r="N43" t="str">
            <v>Investors Japanese Growth Fund</v>
          </cell>
          <cell r="O43">
            <v>3699.28</v>
          </cell>
          <cell r="P43">
            <v>4812</v>
          </cell>
        </row>
        <row r="44">
          <cell r="K44" t="str">
            <v>630111000</v>
          </cell>
          <cell r="L44" t="str">
            <v>SALES</v>
          </cell>
          <cell r="M44" t="str">
            <v>10000311101110023</v>
          </cell>
          <cell r="N44" t="str">
            <v>Investors Japanese Growth Fund - IWGP</v>
          </cell>
          <cell r="O44">
            <v>1783.61</v>
          </cell>
          <cell r="P44">
            <v>1786.8</v>
          </cell>
        </row>
        <row r="45">
          <cell r="K45" t="str">
            <v>630111000</v>
          </cell>
          <cell r="L45" t="str">
            <v>SALES</v>
          </cell>
          <cell r="M45" t="str">
            <v>10000311101110053</v>
          </cell>
          <cell r="N45" t="str">
            <v>Investors Japanese Growth Fund - IRHP</v>
          </cell>
          <cell r="O45">
            <v>958.65</v>
          </cell>
          <cell r="P45">
            <v>954.35</v>
          </cell>
        </row>
        <row r="46">
          <cell r="K46" t="str">
            <v>630111000</v>
          </cell>
          <cell r="L46" t="str">
            <v>SALES</v>
          </cell>
          <cell r="M46" t="str">
            <v>10000311101110065</v>
          </cell>
          <cell r="N46" t="str">
            <v>Investors Japanese Growth RSP Fund</v>
          </cell>
          <cell r="O46">
            <v>1601.13</v>
          </cell>
          <cell r="P46">
            <v>2144</v>
          </cell>
        </row>
        <row r="47">
          <cell r="K47" t="str">
            <v>630111000</v>
          </cell>
          <cell r="L47" t="str">
            <v>SALES</v>
          </cell>
          <cell r="M47" t="str">
            <v>10000311101110087</v>
          </cell>
          <cell r="N47" t="str">
            <v>IG Japanese Growth - IWMA</v>
          </cell>
          <cell r="O47">
            <v>1265.02</v>
          </cell>
          <cell r="P47">
            <v>1278.5999999999999</v>
          </cell>
        </row>
        <row r="48">
          <cell r="K48" t="str">
            <v>630111000</v>
          </cell>
          <cell r="L48" t="str">
            <v>SALES</v>
          </cell>
          <cell r="M48" t="str">
            <v>10000311101110088</v>
          </cell>
          <cell r="N48" t="str">
            <v>IG Japanese Growth - WMAR</v>
          </cell>
          <cell r="O48">
            <v>2385.86</v>
          </cell>
          <cell r="P48">
            <v>2343.8000000000002</v>
          </cell>
        </row>
        <row r="49">
          <cell r="K49" t="str">
            <v>630111000</v>
          </cell>
          <cell r="L49" t="str">
            <v>SALES</v>
          </cell>
          <cell r="M49" t="str">
            <v>10000311101110089</v>
          </cell>
          <cell r="N49" t="str">
            <v>IG Japanese Growth - IWAP</v>
          </cell>
          <cell r="O49">
            <v>386.62</v>
          </cell>
          <cell r="P49">
            <v>363.8</v>
          </cell>
        </row>
        <row r="50">
          <cell r="K50" t="str">
            <v>630111000</v>
          </cell>
          <cell r="L50" t="str">
            <v>SALES</v>
          </cell>
          <cell r="M50" t="str">
            <v>1000041110111</v>
          </cell>
          <cell r="N50" t="str">
            <v>Investors North American Growth Fund</v>
          </cell>
          <cell r="O50">
            <v>37454.089999999997</v>
          </cell>
          <cell r="P50">
            <v>49894</v>
          </cell>
        </row>
        <row r="51">
          <cell r="K51" t="str">
            <v>630111000</v>
          </cell>
          <cell r="L51" t="str">
            <v>SALES</v>
          </cell>
          <cell r="M51" t="str">
            <v>10000411101110016</v>
          </cell>
          <cell r="N51" t="str">
            <v>Investors North American Growth - IGP</v>
          </cell>
          <cell r="O51">
            <v>3720.56</v>
          </cell>
          <cell r="P51">
            <v>3559.1</v>
          </cell>
        </row>
        <row r="52">
          <cell r="K52" t="str">
            <v>630111000</v>
          </cell>
          <cell r="L52" t="str">
            <v>SALES</v>
          </cell>
          <cell r="M52" t="str">
            <v>10000411101110023</v>
          </cell>
          <cell r="N52" t="str">
            <v>Investors North American Growth - IWGP</v>
          </cell>
          <cell r="O52">
            <v>1783.61</v>
          </cell>
          <cell r="P52">
            <v>1786.8</v>
          </cell>
        </row>
        <row r="53">
          <cell r="K53" t="str">
            <v>630111000</v>
          </cell>
          <cell r="L53" t="str">
            <v>SALES</v>
          </cell>
          <cell r="M53" t="str">
            <v>1000051110111</v>
          </cell>
          <cell r="N53" t="str">
            <v>Investors Mortgage Fund</v>
          </cell>
          <cell r="O53">
            <v>112938.04</v>
          </cell>
          <cell r="P53">
            <v>153105</v>
          </cell>
        </row>
        <row r="54">
          <cell r="K54" t="str">
            <v>630111000</v>
          </cell>
          <cell r="L54" t="str">
            <v>SALES</v>
          </cell>
          <cell r="M54" t="str">
            <v>10000511101110015</v>
          </cell>
          <cell r="N54" t="str">
            <v>Investors Mortgage Fund - IIP</v>
          </cell>
          <cell r="O54">
            <v>12624.94</v>
          </cell>
          <cell r="P54">
            <v>14507.79</v>
          </cell>
        </row>
        <row r="55">
          <cell r="K55" t="str">
            <v>630111000</v>
          </cell>
          <cell r="L55" t="str">
            <v>SALES</v>
          </cell>
          <cell r="M55" t="str">
            <v>10000511101110017</v>
          </cell>
          <cell r="N55" t="str">
            <v>Investors Mortgage Fund - IIPP</v>
          </cell>
          <cell r="O55">
            <v>23079.759999999998</v>
          </cell>
          <cell r="P55">
            <v>25887.75</v>
          </cell>
        </row>
        <row r="56">
          <cell r="K56" t="str">
            <v>630111000</v>
          </cell>
          <cell r="L56" t="str">
            <v>SALES</v>
          </cell>
          <cell r="M56" t="str">
            <v>10000511101110020</v>
          </cell>
          <cell r="N56" t="str">
            <v>Investors Mortgage Fund - IRPP</v>
          </cell>
          <cell r="O56">
            <v>4570.96</v>
          </cell>
          <cell r="P56">
            <v>4629.1000000000004</v>
          </cell>
        </row>
        <row r="57">
          <cell r="K57" t="str">
            <v>630111000</v>
          </cell>
          <cell r="L57" t="str">
            <v>SALES</v>
          </cell>
          <cell r="M57" t="str">
            <v>1000061110111</v>
          </cell>
          <cell r="N57" t="str">
            <v>Investors US Large Cap Value Fund</v>
          </cell>
          <cell r="O57">
            <v>219113.27</v>
          </cell>
          <cell r="P57">
            <v>281076</v>
          </cell>
        </row>
        <row r="58">
          <cell r="K58" t="str">
            <v>630111000</v>
          </cell>
          <cell r="L58" t="str">
            <v>SALES</v>
          </cell>
          <cell r="M58" t="str">
            <v>10000611101110016</v>
          </cell>
          <cell r="N58" t="str">
            <v>Investors US Large Cap Value Fund - IGP</v>
          </cell>
          <cell r="O58">
            <v>7441.12</v>
          </cell>
          <cell r="P58">
            <v>7118.2</v>
          </cell>
        </row>
        <row r="59">
          <cell r="K59" t="str">
            <v>630111000</v>
          </cell>
          <cell r="L59" t="str">
            <v>SALES</v>
          </cell>
          <cell r="M59" t="str">
            <v>10000611101110018</v>
          </cell>
          <cell r="N59" t="str">
            <v>Investors US Large Cap Value Fund - IGPP</v>
          </cell>
          <cell r="O59">
            <v>6026.13</v>
          </cell>
          <cell r="P59">
            <v>6104.4</v>
          </cell>
        </row>
        <row r="60">
          <cell r="K60" t="str">
            <v>630111000</v>
          </cell>
          <cell r="L60" t="str">
            <v>SALES</v>
          </cell>
          <cell r="M60" t="str">
            <v>10000611101110063</v>
          </cell>
          <cell r="N60" t="str">
            <v>Investors US Large Cap Value RSP Fund</v>
          </cell>
          <cell r="O60">
            <v>49107.66</v>
          </cell>
          <cell r="P60">
            <v>62051</v>
          </cell>
        </row>
        <row r="61">
          <cell r="K61" t="str">
            <v>630111000</v>
          </cell>
          <cell r="L61" t="str">
            <v>SALES</v>
          </cell>
          <cell r="M61" t="str">
            <v>10000611101110087</v>
          </cell>
          <cell r="N61" t="str">
            <v>IG US Large Cap Value - IWMA</v>
          </cell>
          <cell r="O61">
            <v>3584.21</v>
          </cell>
          <cell r="P61">
            <v>3622.7</v>
          </cell>
        </row>
        <row r="62">
          <cell r="K62" t="str">
            <v>630111000</v>
          </cell>
          <cell r="L62" t="str">
            <v>SALES</v>
          </cell>
          <cell r="M62" t="str">
            <v>10000611101110088</v>
          </cell>
          <cell r="N62" t="str">
            <v>IG US Large Cap Value - WMAR</v>
          </cell>
          <cell r="O62">
            <v>4771.7299999999996</v>
          </cell>
          <cell r="P62">
            <v>4687.6000000000004</v>
          </cell>
        </row>
        <row r="63">
          <cell r="K63" t="str">
            <v>630111000</v>
          </cell>
          <cell r="L63" t="str">
            <v>SALES</v>
          </cell>
          <cell r="M63" t="str">
            <v>10000611101110089</v>
          </cell>
          <cell r="N63" t="str">
            <v>IG US Large Cap Value - IWAP</v>
          </cell>
          <cell r="O63">
            <v>1391.82</v>
          </cell>
          <cell r="P63">
            <v>1309.68</v>
          </cell>
        </row>
        <row r="64">
          <cell r="K64" t="str">
            <v>630111000</v>
          </cell>
          <cell r="L64" t="str">
            <v>SALES</v>
          </cell>
          <cell r="M64" t="str">
            <v>10000611101110090</v>
          </cell>
          <cell r="N64" t="str">
            <v>IG US Large Cap Value - IWAR</v>
          </cell>
          <cell r="O64">
            <v>1209.56</v>
          </cell>
          <cell r="P64">
            <v>1159.76</v>
          </cell>
        </row>
        <row r="65">
          <cell r="K65" t="str">
            <v>630111000</v>
          </cell>
          <cell r="L65" t="str">
            <v>SALES</v>
          </cell>
          <cell r="M65" t="str">
            <v>1000071110111</v>
          </cell>
          <cell r="N65" t="str">
            <v>Investors Retirement Mutual Fund</v>
          </cell>
          <cell r="O65">
            <v>75248.399999999994</v>
          </cell>
          <cell r="P65">
            <v>97321</v>
          </cell>
        </row>
        <row r="66">
          <cell r="K66" t="str">
            <v>630111000</v>
          </cell>
          <cell r="L66" t="str">
            <v>SALES</v>
          </cell>
          <cell r="M66" t="str">
            <v>10000711101110019</v>
          </cell>
          <cell r="N66" t="str">
            <v>Investors Retirement Mutual Fund - IRGP</v>
          </cell>
          <cell r="O66">
            <v>28689.97</v>
          </cell>
          <cell r="P66">
            <v>28621</v>
          </cell>
        </row>
        <row r="67">
          <cell r="K67" t="str">
            <v>630111000</v>
          </cell>
          <cell r="L67" t="str">
            <v>SALES</v>
          </cell>
          <cell r="M67" t="str">
            <v>10000711101110020</v>
          </cell>
          <cell r="N67" t="str">
            <v>Investors Retirement Mutual Fund - IRPP</v>
          </cell>
          <cell r="O67">
            <v>9141.91</v>
          </cell>
          <cell r="P67">
            <v>9258.2000000000007</v>
          </cell>
        </row>
        <row r="68">
          <cell r="K68" t="str">
            <v>630111000</v>
          </cell>
          <cell r="L68" t="str">
            <v>SALES</v>
          </cell>
          <cell r="M68" t="str">
            <v>10000711101110053</v>
          </cell>
          <cell r="N68" t="str">
            <v>Investors Retirement Mutual Fund - IRHP</v>
          </cell>
          <cell r="O68">
            <v>3834.59</v>
          </cell>
          <cell r="P68">
            <v>3817.4</v>
          </cell>
        </row>
        <row r="69">
          <cell r="K69" t="str">
            <v>630111000</v>
          </cell>
          <cell r="L69" t="str">
            <v>SALES</v>
          </cell>
          <cell r="M69" t="str">
            <v>1000081110111</v>
          </cell>
          <cell r="N69" t="str">
            <v>Investors Dividend Fund</v>
          </cell>
          <cell r="O69">
            <v>396658.66</v>
          </cell>
          <cell r="P69">
            <v>556478</v>
          </cell>
        </row>
        <row r="70">
          <cell r="K70" t="str">
            <v>630111000</v>
          </cell>
          <cell r="L70" t="str">
            <v>SALES</v>
          </cell>
          <cell r="M70" t="str">
            <v>10000811101110017</v>
          </cell>
          <cell r="N70" t="str">
            <v>Investors Dividend Fund - IIPP</v>
          </cell>
          <cell r="O70">
            <v>38466.269999999997</v>
          </cell>
          <cell r="P70">
            <v>43146.25</v>
          </cell>
        </row>
        <row r="71">
          <cell r="K71" t="str">
            <v>630111000</v>
          </cell>
          <cell r="L71" t="str">
            <v>SALES</v>
          </cell>
          <cell r="M71" t="str">
            <v>1000091110111</v>
          </cell>
          <cell r="N71" t="str">
            <v>Investors US Large Cap Growth Fund</v>
          </cell>
          <cell r="O71">
            <v>14447.74</v>
          </cell>
          <cell r="P71">
            <v>18266</v>
          </cell>
        </row>
        <row r="72">
          <cell r="K72" t="str">
            <v>630111000</v>
          </cell>
          <cell r="L72" t="str">
            <v>SALES</v>
          </cell>
          <cell r="M72" t="str">
            <v>10000911101110016</v>
          </cell>
          <cell r="N72" t="str">
            <v>Investors US Large Cap Growth Fund - IGP</v>
          </cell>
          <cell r="O72">
            <v>3720.56</v>
          </cell>
          <cell r="P72">
            <v>3559.1</v>
          </cell>
        </row>
        <row r="73">
          <cell r="K73" t="str">
            <v>630111000</v>
          </cell>
          <cell r="L73" t="str">
            <v>SALES</v>
          </cell>
          <cell r="M73" t="str">
            <v>10000911101110023</v>
          </cell>
          <cell r="N73" t="str">
            <v>Investors US Large Cap Growth - IWGP</v>
          </cell>
          <cell r="O73">
            <v>1337.71</v>
          </cell>
          <cell r="P73">
            <v>1340.1</v>
          </cell>
        </row>
        <row r="74">
          <cell r="K74" t="str">
            <v>630111000</v>
          </cell>
          <cell r="L74" t="str">
            <v>SALES</v>
          </cell>
          <cell r="M74" t="str">
            <v>10000911101110085</v>
          </cell>
          <cell r="N74" t="str">
            <v>IG US Large Cap Growth - IWMC</v>
          </cell>
          <cell r="O74">
            <v>786.55</v>
          </cell>
          <cell r="P74">
            <v>796.8</v>
          </cell>
        </row>
        <row r="75">
          <cell r="K75" t="str">
            <v>630111000</v>
          </cell>
          <cell r="L75" t="str">
            <v>SALES</v>
          </cell>
          <cell r="M75" t="str">
            <v>1000101110111</v>
          </cell>
          <cell r="N75" t="str">
            <v>Investors Canadian Equity Fund</v>
          </cell>
          <cell r="O75">
            <v>50313.55</v>
          </cell>
          <cell r="P75">
            <v>67230</v>
          </cell>
        </row>
        <row r="76">
          <cell r="K76" t="str">
            <v>630111000</v>
          </cell>
          <cell r="L76" t="str">
            <v>SALES</v>
          </cell>
          <cell r="M76" t="str">
            <v>10001011101110016</v>
          </cell>
          <cell r="N76" t="str">
            <v>Investors Canadian Equity Fund - IGP</v>
          </cell>
          <cell r="O76">
            <v>7441.12</v>
          </cell>
          <cell r="P76">
            <v>7118.2</v>
          </cell>
        </row>
        <row r="77">
          <cell r="K77" t="str">
            <v>630111000</v>
          </cell>
          <cell r="L77" t="str">
            <v>SALES</v>
          </cell>
          <cell r="M77" t="str">
            <v>10001011101110018</v>
          </cell>
          <cell r="N77" t="str">
            <v>Investors Canadian Equity Fund - IGPP</v>
          </cell>
          <cell r="O77">
            <v>6026.13</v>
          </cell>
          <cell r="P77">
            <v>6104.4</v>
          </cell>
        </row>
        <row r="78">
          <cell r="K78" t="str">
            <v>630111000</v>
          </cell>
          <cell r="L78" t="str">
            <v>SALES</v>
          </cell>
          <cell r="M78" t="str">
            <v>10001011101110019</v>
          </cell>
          <cell r="N78" t="str">
            <v>Investors Canadian Equity Fund - IRGP</v>
          </cell>
          <cell r="O78">
            <v>17213.98</v>
          </cell>
          <cell r="P78">
            <v>17172.599999999999</v>
          </cell>
        </row>
        <row r="79">
          <cell r="K79" t="str">
            <v>630111000</v>
          </cell>
          <cell r="L79" t="str">
            <v>SALES</v>
          </cell>
          <cell r="M79" t="str">
            <v>10001011101110020</v>
          </cell>
          <cell r="N79" t="str">
            <v>Investors Canadian Equity Fund - IRPP</v>
          </cell>
          <cell r="O79">
            <v>9141.91</v>
          </cell>
          <cell r="P79">
            <v>9258.2000000000007</v>
          </cell>
        </row>
        <row r="80">
          <cell r="K80" t="str">
            <v>630111000</v>
          </cell>
          <cell r="L80" t="str">
            <v>SALES</v>
          </cell>
          <cell r="M80" t="str">
            <v>10001011101110087</v>
          </cell>
          <cell r="N80" t="str">
            <v>IG Cdn Equity - IWMA</v>
          </cell>
          <cell r="O80">
            <v>3584.21</v>
          </cell>
          <cell r="P80">
            <v>3622.7</v>
          </cell>
        </row>
        <row r="81">
          <cell r="K81" t="str">
            <v>630111000</v>
          </cell>
          <cell r="L81" t="str">
            <v>SALES</v>
          </cell>
          <cell r="M81" t="str">
            <v>10001011101110088</v>
          </cell>
          <cell r="N81" t="str">
            <v>IG Cdn Equity - WMAR</v>
          </cell>
          <cell r="O81">
            <v>10974.98</v>
          </cell>
          <cell r="P81">
            <v>10781.48</v>
          </cell>
        </row>
        <row r="82">
          <cell r="K82" t="str">
            <v>630111000</v>
          </cell>
          <cell r="L82" t="str">
            <v>SALES</v>
          </cell>
          <cell r="M82" t="str">
            <v>10001011101110090</v>
          </cell>
          <cell r="N82" t="str">
            <v>IG Cdn Equity - IWAR</v>
          </cell>
          <cell r="O82">
            <v>1382.36</v>
          </cell>
          <cell r="P82">
            <v>1325.44</v>
          </cell>
        </row>
        <row r="83">
          <cell r="K83" t="str">
            <v>630111000</v>
          </cell>
          <cell r="L83" t="str">
            <v>SALES</v>
          </cell>
          <cell r="M83" t="str">
            <v>1000111110111</v>
          </cell>
          <cell r="N83" t="str">
            <v>Investors Real Property Fund</v>
          </cell>
          <cell r="O83">
            <v>79142.8</v>
          </cell>
          <cell r="P83">
            <v>111385</v>
          </cell>
        </row>
        <row r="84">
          <cell r="K84" t="str">
            <v>630111000</v>
          </cell>
          <cell r="L84" t="str">
            <v>SALES</v>
          </cell>
          <cell r="M84" t="str">
            <v>10001111101110017</v>
          </cell>
          <cell r="N84" t="str">
            <v>Investors Real Property Fund - IIPP</v>
          </cell>
          <cell r="O84">
            <v>15386.51</v>
          </cell>
          <cell r="P84">
            <v>17258.5</v>
          </cell>
        </row>
        <row r="85">
          <cell r="K85" t="str">
            <v>630111000</v>
          </cell>
          <cell r="L85" t="str">
            <v>SALES</v>
          </cell>
          <cell r="M85" t="str">
            <v>10001111101110018</v>
          </cell>
          <cell r="N85" t="str">
            <v>Investors Real Property Fund - IGPP</v>
          </cell>
          <cell r="O85">
            <v>4017.42</v>
          </cell>
          <cell r="P85">
            <v>4069.6</v>
          </cell>
        </row>
        <row r="86">
          <cell r="K86" t="str">
            <v>630111000</v>
          </cell>
          <cell r="L86" t="str">
            <v>SALES</v>
          </cell>
          <cell r="M86" t="str">
            <v>10001111101110020</v>
          </cell>
          <cell r="N86" t="str">
            <v>Investors Real Property Fund - IRPP</v>
          </cell>
          <cell r="O86">
            <v>4570.96</v>
          </cell>
          <cell r="P86">
            <v>4629.1000000000004</v>
          </cell>
        </row>
        <row r="87">
          <cell r="K87" t="str">
            <v>630111000</v>
          </cell>
          <cell r="L87" t="str">
            <v>SALES</v>
          </cell>
          <cell r="M87" t="str">
            <v>10001111101110084</v>
          </cell>
          <cell r="N87" t="str">
            <v>IG Real Property - IWCP</v>
          </cell>
          <cell r="O87">
            <v>1175.52</v>
          </cell>
          <cell r="P87">
            <v>1188.5</v>
          </cell>
        </row>
        <row r="88">
          <cell r="K88" t="str">
            <v>630111000</v>
          </cell>
          <cell r="L88" t="str">
            <v>SALES</v>
          </cell>
          <cell r="M88" t="str">
            <v>10001111101110085</v>
          </cell>
          <cell r="N88" t="str">
            <v>IG Real Property - IWMC</v>
          </cell>
          <cell r="O88">
            <v>917.64</v>
          </cell>
          <cell r="P88">
            <v>929.6</v>
          </cell>
        </row>
        <row r="89">
          <cell r="K89" t="str">
            <v>630111000</v>
          </cell>
          <cell r="L89" t="str">
            <v>SALES</v>
          </cell>
          <cell r="M89" t="str">
            <v>10001111101110086</v>
          </cell>
          <cell r="N89" t="str">
            <v>IG Real Property - IWMP</v>
          </cell>
          <cell r="O89">
            <v>1782.01</v>
          </cell>
          <cell r="P89">
            <v>1847.85</v>
          </cell>
        </row>
        <row r="90">
          <cell r="K90" t="str">
            <v>630111000</v>
          </cell>
          <cell r="L90" t="str">
            <v>SALES</v>
          </cell>
          <cell r="M90" t="str">
            <v>1000121110111</v>
          </cell>
          <cell r="N90" t="str">
            <v>Investors Canadian Money Market Fund</v>
          </cell>
          <cell r="O90">
            <v>685119.55</v>
          </cell>
          <cell r="P90">
            <v>838373</v>
          </cell>
        </row>
        <row r="91">
          <cell r="K91" t="str">
            <v>630111000</v>
          </cell>
          <cell r="L91" t="str">
            <v>SALES</v>
          </cell>
          <cell r="M91" t="str">
            <v>10001211101110084</v>
          </cell>
          <cell r="N91" t="str">
            <v>IG MMF - IWCP</v>
          </cell>
          <cell r="O91">
            <v>1175.52</v>
          </cell>
          <cell r="P91">
            <v>1188.5</v>
          </cell>
        </row>
        <row r="92">
          <cell r="K92" t="str">
            <v>630111000</v>
          </cell>
          <cell r="L92" t="str">
            <v>SALES</v>
          </cell>
          <cell r="M92" t="str">
            <v>1000131110111</v>
          </cell>
          <cell r="N92" t="str">
            <v>Investors Summa Fund</v>
          </cell>
          <cell r="O92">
            <v>162397.96</v>
          </cell>
          <cell r="P92">
            <v>204439</v>
          </cell>
        </row>
        <row r="93">
          <cell r="K93" t="str">
            <v>630111000</v>
          </cell>
          <cell r="L93" t="str">
            <v>SALES</v>
          </cell>
          <cell r="M93" t="str">
            <v>1000141110111</v>
          </cell>
          <cell r="N93" t="str">
            <v>Investors Global Fund</v>
          </cell>
          <cell r="O93">
            <v>47163.56</v>
          </cell>
          <cell r="P93">
            <v>60383</v>
          </cell>
        </row>
        <row r="94">
          <cell r="K94" t="str">
            <v>630111000</v>
          </cell>
          <cell r="L94" t="str">
            <v>SALES</v>
          </cell>
          <cell r="M94" t="str">
            <v>10001411101110016</v>
          </cell>
          <cell r="N94" t="str">
            <v>Investors Global Fund - IGP</v>
          </cell>
          <cell r="O94">
            <v>14882.24</v>
          </cell>
          <cell r="P94">
            <v>14236.4</v>
          </cell>
        </row>
        <row r="95">
          <cell r="K95" t="str">
            <v>630111000</v>
          </cell>
          <cell r="L95" t="str">
            <v>SALES</v>
          </cell>
          <cell r="M95" t="str">
            <v>10001411101110018</v>
          </cell>
          <cell r="N95" t="str">
            <v>Investors Global Fund - IGPP</v>
          </cell>
          <cell r="O95">
            <v>12052.26</v>
          </cell>
          <cell r="P95">
            <v>12208.8</v>
          </cell>
        </row>
        <row r="96">
          <cell r="K96" t="str">
            <v>630111000</v>
          </cell>
          <cell r="L96" t="str">
            <v>SALES</v>
          </cell>
          <cell r="M96" t="str">
            <v>10001411101110019</v>
          </cell>
          <cell r="N96" t="str">
            <v>Investors Global Fund - IRGP</v>
          </cell>
          <cell r="O96">
            <v>11475.99</v>
          </cell>
          <cell r="P96">
            <v>11448.4</v>
          </cell>
        </row>
        <row r="97">
          <cell r="K97" t="str">
            <v>630111000</v>
          </cell>
          <cell r="L97" t="str">
            <v>SALES</v>
          </cell>
          <cell r="M97" t="str">
            <v>10001411101110020</v>
          </cell>
          <cell r="N97" t="str">
            <v>Investors Global Fund - IRPP</v>
          </cell>
          <cell r="O97">
            <v>4570.96</v>
          </cell>
          <cell r="P97">
            <v>4629.1000000000004</v>
          </cell>
        </row>
        <row r="98">
          <cell r="K98" t="str">
            <v>630111000</v>
          </cell>
          <cell r="L98" t="str">
            <v>SALES</v>
          </cell>
          <cell r="M98" t="str">
            <v>10001411101110066</v>
          </cell>
          <cell r="N98" t="str">
            <v>Investors Global RSP Fund</v>
          </cell>
          <cell r="O98">
            <v>13878.27</v>
          </cell>
          <cell r="P98">
            <v>17586</v>
          </cell>
        </row>
        <row r="99">
          <cell r="K99" t="str">
            <v>630111000</v>
          </cell>
          <cell r="L99" t="str">
            <v>SALES</v>
          </cell>
          <cell r="M99" t="str">
            <v>10001411101110084</v>
          </cell>
          <cell r="N99" t="str">
            <v>Investors Global Fund - IWCP</v>
          </cell>
          <cell r="O99">
            <v>1410.62</v>
          </cell>
          <cell r="P99">
            <v>1426.2</v>
          </cell>
        </row>
        <row r="100">
          <cell r="K100" t="str">
            <v>630111000</v>
          </cell>
          <cell r="L100" t="str">
            <v>SALES</v>
          </cell>
          <cell r="M100" t="str">
            <v>10001411101110086</v>
          </cell>
          <cell r="N100" t="str">
            <v>Investors Global Fund - IWMP</v>
          </cell>
          <cell r="O100">
            <v>4989.63</v>
          </cell>
          <cell r="P100">
            <v>5173.9799999999996</v>
          </cell>
        </row>
        <row r="101">
          <cell r="K101" t="str">
            <v>630111000</v>
          </cell>
          <cell r="L101" t="str">
            <v>SALES</v>
          </cell>
          <cell r="M101" t="str">
            <v>1000211110111</v>
          </cell>
          <cell r="N101" t="str">
            <v>Investors European Growth Fund</v>
          </cell>
          <cell r="O101">
            <v>81781.289999999994</v>
          </cell>
          <cell r="P101">
            <v>103559</v>
          </cell>
        </row>
        <row r="102">
          <cell r="K102" t="str">
            <v>630111000</v>
          </cell>
          <cell r="L102" t="str">
            <v>SALES</v>
          </cell>
          <cell r="M102" t="str">
            <v>10002111101110023</v>
          </cell>
          <cell r="N102" t="str">
            <v>Investors European Growth Fund - IWGP</v>
          </cell>
          <cell r="O102">
            <v>2675.41</v>
          </cell>
          <cell r="P102">
            <v>2680.2</v>
          </cell>
        </row>
        <row r="103">
          <cell r="K103" t="str">
            <v>630111000</v>
          </cell>
          <cell r="L103" t="str">
            <v>SALES</v>
          </cell>
          <cell r="M103" t="str">
            <v>10002111101110053</v>
          </cell>
          <cell r="N103" t="str">
            <v>Investors European Growth Fund - IRHP</v>
          </cell>
          <cell r="O103">
            <v>958.65</v>
          </cell>
          <cell r="P103">
            <v>954.35</v>
          </cell>
        </row>
        <row r="104">
          <cell r="K104" t="str">
            <v>630111000</v>
          </cell>
          <cell r="L104" t="str">
            <v>SALES</v>
          </cell>
          <cell r="M104" t="str">
            <v>10002111101110064</v>
          </cell>
          <cell r="N104" t="str">
            <v>Investors European Growth RSP Fund</v>
          </cell>
          <cell r="O104">
            <v>21933.43</v>
          </cell>
          <cell r="P104">
            <v>27625</v>
          </cell>
        </row>
        <row r="105">
          <cell r="K105" t="str">
            <v>630111000</v>
          </cell>
          <cell r="L105" t="str">
            <v>SALES</v>
          </cell>
          <cell r="M105" t="str">
            <v>10002111101110089</v>
          </cell>
          <cell r="N105" t="str">
            <v>IG European Growth - IWAP</v>
          </cell>
          <cell r="O105">
            <v>1237.17</v>
          </cell>
          <cell r="P105">
            <v>1164.1600000000001</v>
          </cell>
        </row>
        <row r="106">
          <cell r="K106" t="str">
            <v>630111000</v>
          </cell>
          <cell r="L106" t="str">
            <v>SALES</v>
          </cell>
          <cell r="M106" t="str">
            <v>10002111101110090</v>
          </cell>
          <cell r="N106" t="str">
            <v>IG European Growth - IWAR</v>
          </cell>
          <cell r="O106">
            <v>1036.77</v>
          </cell>
          <cell r="P106">
            <v>994.08</v>
          </cell>
        </row>
        <row r="107">
          <cell r="K107" t="str">
            <v>630111000</v>
          </cell>
          <cell r="L107" t="str">
            <v>SALES</v>
          </cell>
          <cell r="M107" t="str">
            <v>1000221110111</v>
          </cell>
          <cell r="N107" t="str">
            <v>Investors Pacific International Fund</v>
          </cell>
          <cell r="O107">
            <v>5051.8999999999996</v>
          </cell>
          <cell r="P107">
            <v>6863</v>
          </cell>
        </row>
        <row r="108">
          <cell r="K108" t="str">
            <v>630111000</v>
          </cell>
          <cell r="L108" t="str">
            <v>SALES</v>
          </cell>
          <cell r="M108" t="str">
            <v>10002211101110023</v>
          </cell>
          <cell r="N108" t="str">
            <v>Investors Pacific International - IWGP</v>
          </cell>
          <cell r="O108">
            <v>1337.71</v>
          </cell>
          <cell r="P108">
            <v>1340.1</v>
          </cell>
        </row>
        <row r="109">
          <cell r="K109" t="str">
            <v>630111000</v>
          </cell>
          <cell r="L109" t="str">
            <v>SALES</v>
          </cell>
          <cell r="M109" t="str">
            <v>10002211101110087</v>
          </cell>
          <cell r="N109" t="str">
            <v>IG Pacific - IWMA</v>
          </cell>
          <cell r="O109">
            <v>0</v>
          </cell>
          <cell r="P109">
            <v>0</v>
          </cell>
        </row>
        <row r="110">
          <cell r="K110" t="str">
            <v>630111000</v>
          </cell>
          <cell r="L110" t="str">
            <v>SALES</v>
          </cell>
          <cell r="M110" t="str">
            <v>1000241110111</v>
          </cell>
          <cell r="N110" t="str">
            <v>Investors Asset Allocation Fund</v>
          </cell>
          <cell r="O110">
            <v>56794.17</v>
          </cell>
          <cell r="P110">
            <v>73663</v>
          </cell>
        </row>
        <row r="111">
          <cell r="K111" t="str">
            <v>630111000</v>
          </cell>
          <cell r="L111" t="str">
            <v>SALES</v>
          </cell>
          <cell r="M111" t="str">
            <v>1000251110111</v>
          </cell>
          <cell r="N111" t="str">
            <v>Investors Global Bond Fund</v>
          </cell>
          <cell r="O111">
            <v>2193.9</v>
          </cell>
          <cell r="P111">
            <v>3795</v>
          </cell>
        </row>
        <row r="112">
          <cell r="K112" t="str">
            <v>630111000</v>
          </cell>
          <cell r="L112" t="str">
            <v>SALES</v>
          </cell>
          <cell r="M112" t="str">
            <v>10002511101110020</v>
          </cell>
          <cell r="N112" t="str">
            <v>Investors Global Bond Fund - IRPP</v>
          </cell>
          <cell r="O112">
            <v>4570.96</v>
          </cell>
          <cell r="P112">
            <v>4629.1000000000004</v>
          </cell>
        </row>
        <row r="113">
          <cell r="K113" t="str">
            <v>630111000</v>
          </cell>
          <cell r="L113" t="str">
            <v>SALES</v>
          </cell>
          <cell r="M113" t="str">
            <v>1000261110111</v>
          </cell>
          <cell r="N113" t="str">
            <v>Investors Corporate Bond Fund</v>
          </cell>
          <cell r="O113">
            <v>25872.01</v>
          </cell>
          <cell r="P113">
            <v>31138</v>
          </cell>
        </row>
        <row r="114">
          <cell r="K114" t="str">
            <v>630111000</v>
          </cell>
          <cell r="L114" t="str">
            <v>SALES</v>
          </cell>
          <cell r="M114" t="str">
            <v>10002611101110015</v>
          </cell>
          <cell r="N114" t="str">
            <v>Investors Corporate Bond Fund - IIP</v>
          </cell>
          <cell r="O114">
            <v>13007.51</v>
          </cell>
          <cell r="P114">
            <v>14947.42</v>
          </cell>
        </row>
        <row r="115">
          <cell r="K115" t="str">
            <v>630111000</v>
          </cell>
          <cell r="L115" t="str">
            <v>SALES</v>
          </cell>
          <cell r="M115" t="str">
            <v>10002611101110017</v>
          </cell>
          <cell r="N115" t="str">
            <v>Investors Corporate Bond Fund - IIPP</v>
          </cell>
          <cell r="O115">
            <v>15386.51</v>
          </cell>
          <cell r="P115">
            <v>17258.5</v>
          </cell>
        </row>
        <row r="116">
          <cell r="K116" t="str">
            <v>630111000</v>
          </cell>
          <cell r="L116" t="str">
            <v>SALES</v>
          </cell>
          <cell r="M116" t="str">
            <v>10002611101110018</v>
          </cell>
          <cell r="N116" t="str">
            <v>Investors Corporate Bond Fund - IGPP</v>
          </cell>
          <cell r="O116">
            <v>4017.42</v>
          </cell>
          <cell r="P116">
            <v>4069.6</v>
          </cell>
        </row>
        <row r="117">
          <cell r="K117" t="str">
            <v>630111000</v>
          </cell>
          <cell r="L117" t="str">
            <v>SALES</v>
          </cell>
          <cell r="M117" t="str">
            <v>10002611101110020</v>
          </cell>
          <cell r="N117" t="str">
            <v>Investors Corporate Bond Fund - IRPP</v>
          </cell>
          <cell r="O117">
            <v>4570.96</v>
          </cell>
          <cell r="P117">
            <v>4629.1000000000004</v>
          </cell>
        </row>
        <row r="118">
          <cell r="K118" t="str">
            <v>630111000</v>
          </cell>
          <cell r="L118" t="str">
            <v>SALES</v>
          </cell>
          <cell r="M118" t="str">
            <v>10002611101110084</v>
          </cell>
          <cell r="N118" t="str">
            <v>IG Corp Bond - IWCP</v>
          </cell>
          <cell r="O118">
            <v>1763.27</v>
          </cell>
          <cell r="P118">
            <v>1782.75</v>
          </cell>
        </row>
        <row r="119">
          <cell r="K119" t="str">
            <v>630111000</v>
          </cell>
          <cell r="L119" t="str">
            <v>SALES</v>
          </cell>
          <cell r="M119" t="str">
            <v>10002611101110085</v>
          </cell>
          <cell r="N119" t="str">
            <v>IG Corp Bond - IWMC</v>
          </cell>
          <cell r="O119">
            <v>2097.4699999999998</v>
          </cell>
          <cell r="P119">
            <v>2124.8000000000002</v>
          </cell>
        </row>
        <row r="120">
          <cell r="K120" t="str">
            <v>630111000</v>
          </cell>
          <cell r="L120" t="str">
            <v>SALES</v>
          </cell>
          <cell r="M120" t="str">
            <v>10002611101110086</v>
          </cell>
          <cell r="N120" t="str">
            <v>IG Corp Bond - IWMP</v>
          </cell>
          <cell r="O120">
            <v>3564.02</v>
          </cell>
          <cell r="P120">
            <v>3695.7</v>
          </cell>
        </row>
        <row r="121">
          <cell r="K121" t="str">
            <v>630111000</v>
          </cell>
          <cell r="L121" t="str">
            <v>SALES</v>
          </cell>
          <cell r="M121" t="str">
            <v>10002611101110087</v>
          </cell>
          <cell r="N121" t="str">
            <v>IG Corp Bond - IWMA</v>
          </cell>
          <cell r="O121">
            <v>0</v>
          </cell>
          <cell r="P121">
            <v>0</v>
          </cell>
        </row>
        <row r="122">
          <cell r="K122" t="str">
            <v>630111000</v>
          </cell>
          <cell r="L122" t="str">
            <v>SALES</v>
          </cell>
          <cell r="M122" t="str">
            <v>10002611101110088</v>
          </cell>
          <cell r="N122" t="str">
            <v>IG Corp Bond - WMAR</v>
          </cell>
          <cell r="O122">
            <v>0</v>
          </cell>
          <cell r="P122">
            <v>0</v>
          </cell>
        </row>
        <row r="123">
          <cell r="K123" t="str">
            <v>630111000</v>
          </cell>
          <cell r="L123" t="str">
            <v>SALES</v>
          </cell>
          <cell r="M123" t="str">
            <v>1000271130111</v>
          </cell>
          <cell r="N123" t="str">
            <v>IG AGF Canadian Growth Fund</v>
          </cell>
          <cell r="O123">
            <v>37950.199999999997</v>
          </cell>
          <cell r="P123">
            <v>48373</v>
          </cell>
        </row>
        <row r="124">
          <cell r="K124" t="str">
            <v>630111000</v>
          </cell>
          <cell r="L124" t="str">
            <v>SALES</v>
          </cell>
          <cell r="M124" t="str">
            <v>10002711301110084</v>
          </cell>
          <cell r="N124" t="str">
            <v>IG AGF Cdn Growth - IWCP</v>
          </cell>
          <cell r="O124">
            <v>352.65</v>
          </cell>
          <cell r="P124">
            <v>356.55</v>
          </cell>
        </row>
        <row r="125">
          <cell r="K125" t="str">
            <v>630111000</v>
          </cell>
          <cell r="L125" t="str">
            <v>SALES</v>
          </cell>
          <cell r="M125" t="str">
            <v>10002711301110085</v>
          </cell>
          <cell r="N125" t="str">
            <v>IG AGF Cdn Growth - IWMC</v>
          </cell>
          <cell r="O125">
            <v>786.55</v>
          </cell>
          <cell r="P125">
            <v>796.8</v>
          </cell>
        </row>
        <row r="126">
          <cell r="K126" t="str">
            <v>630111000</v>
          </cell>
          <cell r="L126" t="str">
            <v>SALES</v>
          </cell>
          <cell r="M126" t="str">
            <v>10002711301110089</v>
          </cell>
          <cell r="N126" t="str">
            <v>IG AGF Cdn Growth - IWAP</v>
          </cell>
          <cell r="O126">
            <v>1159.8499999999999</v>
          </cell>
          <cell r="P126">
            <v>1091.4000000000001</v>
          </cell>
        </row>
        <row r="127">
          <cell r="K127" t="str">
            <v>630111000</v>
          </cell>
          <cell r="L127" t="str">
            <v>SALES</v>
          </cell>
          <cell r="M127" t="str">
            <v>10002711301110090</v>
          </cell>
          <cell r="N127" t="str">
            <v>IG AGF Cdn Growth - IWAR</v>
          </cell>
          <cell r="O127">
            <v>4147.07</v>
          </cell>
          <cell r="P127">
            <v>3976.32</v>
          </cell>
        </row>
        <row r="128">
          <cell r="K128" t="str">
            <v>630111000</v>
          </cell>
          <cell r="L128" t="str">
            <v>SALES</v>
          </cell>
          <cell r="M128" t="str">
            <v>1000272210111</v>
          </cell>
          <cell r="N128" t="str">
            <v>IG MLAM Canadian Equity Fund</v>
          </cell>
          <cell r="O128">
            <v>0</v>
          </cell>
          <cell r="P128">
            <v>0</v>
          </cell>
        </row>
        <row r="129">
          <cell r="K129" t="str">
            <v>630111000</v>
          </cell>
          <cell r="L129" t="str">
            <v>SALES</v>
          </cell>
          <cell r="M129" t="str">
            <v>1000282210111</v>
          </cell>
          <cell r="N129" t="str">
            <v>IG MLAM World Bond Fund</v>
          </cell>
          <cell r="O129">
            <v>0</v>
          </cell>
          <cell r="P129">
            <v>0</v>
          </cell>
        </row>
        <row r="130">
          <cell r="K130" t="str">
            <v>630111000</v>
          </cell>
          <cell r="L130" t="str">
            <v>SALES</v>
          </cell>
          <cell r="M130" t="str">
            <v>1000287150111</v>
          </cell>
          <cell r="N130" t="str">
            <v>IG Templeton World Bond Fund</v>
          </cell>
          <cell r="O130">
            <v>1399.81</v>
          </cell>
          <cell r="P130">
            <v>1842</v>
          </cell>
        </row>
        <row r="131">
          <cell r="K131" t="str">
            <v>630111000</v>
          </cell>
          <cell r="L131" t="str">
            <v>SALES</v>
          </cell>
          <cell r="M131" t="str">
            <v>1000291730111</v>
          </cell>
          <cell r="N131" t="str">
            <v>IG Scudder US Allocation Fund</v>
          </cell>
          <cell r="O131">
            <v>0</v>
          </cell>
          <cell r="P131">
            <v>3115</v>
          </cell>
        </row>
        <row r="132">
          <cell r="K132" t="str">
            <v>630111000</v>
          </cell>
          <cell r="L132" t="str">
            <v>SALES</v>
          </cell>
          <cell r="M132" t="str">
            <v>1000292210111</v>
          </cell>
          <cell r="N132" t="str">
            <v>IG MLAM Capital Allocation Fund</v>
          </cell>
          <cell r="O132">
            <v>0</v>
          </cell>
          <cell r="P132">
            <v>0</v>
          </cell>
        </row>
        <row r="133">
          <cell r="K133" t="str">
            <v>630111000</v>
          </cell>
          <cell r="L133" t="str">
            <v>SALES</v>
          </cell>
          <cell r="M133" t="str">
            <v>1000292220111</v>
          </cell>
          <cell r="N133" t="str">
            <v>IG Goldman Sachs US Equity Fund</v>
          </cell>
          <cell r="O133">
            <v>3801.99</v>
          </cell>
          <cell r="P133">
            <v>2116</v>
          </cell>
        </row>
        <row r="134">
          <cell r="K134" t="str">
            <v>630111000</v>
          </cell>
          <cell r="L134" t="str">
            <v>SALES</v>
          </cell>
          <cell r="M134" t="str">
            <v>1000301390111</v>
          </cell>
          <cell r="N134" t="str">
            <v>IG MKF Universal Emerging Markets Fund</v>
          </cell>
          <cell r="O134">
            <v>1727.68</v>
          </cell>
          <cell r="P134">
            <v>731</v>
          </cell>
        </row>
        <row r="135">
          <cell r="K135" t="str">
            <v>630111000</v>
          </cell>
          <cell r="L135" t="str">
            <v>SALES</v>
          </cell>
          <cell r="M135" t="str">
            <v>10003013901110089</v>
          </cell>
          <cell r="N135" t="str">
            <v>IG MKF Universal Emerging Mkts - IWAP</v>
          </cell>
          <cell r="O135">
            <v>463.94</v>
          </cell>
          <cell r="P135">
            <v>151.68</v>
          </cell>
        </row>
        <row r="136">
          <cell r="K136" t="str">
            <v>630111000</v>
          </cell>
          <cell r="L136" t="str">
            <v>SALES</v>
          </cell>
          <cell r="M136" t="str">
            <v>1000301730111</v>
          </cell>
          <cell r="N136" t="str">
            <v>IG Scudder Emerging Markets Growth Fund</v>
          </cell>
          <cell r="O136">
            <v>0</v>
          </cell>
          <cell r="P136">
            <v>1493</v>
          </cell>
        </row>
        <row r="137">
          <cell r="K137" t="str">
            <v>630111000</v>
          </cell>
          <cell r="L137" t="str">
            <v>SALES</v>
          </cell>
          <cell r="M137" t="str">
            <v>10003017301110089</v>
          </cell>
          <cell r="N137" t="str">
            <v>IG Scudder Emerging Markets - IWAP</v>
          </cell>
          <cell r="O137">
            <v>0</v>
          </cell>
          <cell r="P137">
            <v>284.88</v>
          </cell>
        </row>
        <row r="138">
          <cell r="K138" t="str">
            <v>630111000</v>
          </cell>
          <cell r="L138" t="str">
            <v>SALES</v>
          </cell>
          <cell r="M138" t="str">
            <v>1000302210111</v>
          </cell>
          <cell r="N138" t="str">
            <v>IG MLAM Emerging Markets Fund</v>
          </cell>
          <cell r="O138">
            <v>0</v>
          </cell>
          <cell r="P138">
            <v>0</v>
          </cell>
        </row>
        <row r="139">
          <cell r="K139" t="str">
            <v>630111000</v>
          </cell>
          <cell r="L139" t="str">
            <v>SALES</v>
          </cell>
          <cell r="M139" t="str">
            <v>1000312210111</v>
          </cell>
          <cell r="N139" t="str">
            <v>IG MLAM World Allocation Fund</v>
          </cell>
          <cell r="O139">
            <v>0</v>
          </cell>
          <cell r="P139">
            <v>0</v>
          </cell>
        </row>
        <row r="140">
          <cell r="K140" t="str">
            <v>630111000</v>
          </cell>
          <cell r="L140" t="str">
            <v>SALES</v>
          </cell>
          <cell r="M140" t="str">
            <v>1000317150111</v>
          </cell>
          <cell r="N140" t="str">
            <v>IG Templeton World Allocation Fund</v>
          </cell>
          <cell r="O140">
            <v>4028.5</v>
          </cell>
          <cell r="P140">
            <v>4986</v>
          </cell>
        </row>
        <row r="141">
          <cell r="K141" t="str">
            <v>630111000</v>
          </cell>
          <cell r="L141" t="str">
            <v>SALES</v>
          </cell>
          <cell r="M141" t="str">
            <v>1000321130111</v>
          </cell>
          <cell r="N141" t="str">
            <v>IG AGF US Growth Fund II</v>
          </cell>
          <cell r="O141">
            <v>1765.27</v>
          </cell>
          <cell r="P141">
            <v>2179</v>
          </cell>
        </row>
        <row r="142">
          <cell r="K142" t="str">
            <v>630111000</v>
          </cell>
          <cell r="L142" t="str">
            <v>SALES</v>
          </cell>
          <cell r="M142" t="str">
            <v>1000321320111</v>
          </cell>
          <cell r="N142" t="str">
            <v>IG Rothschild American Equity Fund</v>
          </cell>
          <cell r="O142">
            <v>0</v>
          </cell>
          <cell r="P142">
            <v>0</v>
          </cell>
        </row>
        <row r="143">
          <cell r="K143" t="str">
            <v>630111000</v>
          </cell>
          <cell r="L143" t="str">
            <v>SALES</v>
          </cell>
          <cell r="M143" t="str">
            <v>1000331130111</v>
          </cell>
          <cell r="N143" t="str">
            <v>IG AGF Canadian Growth Fund II</v>
          </cell>
          <cell r="O143">
            <v>3310.46</v>
          </cell>
          <cell r="P143">
            <v>4432</v>
          </cell>
        </row>
        <row r="144">
          <cell r="K144" t="str">
            <v>630111000</v>
          </cell>
          <cell r="L144" t="str">
            <v>SALES</v>
          </cell>
          <cell r="M144" t="str">
            <v>1000331320111</v>
          </cell>
          <cell r="N144" t="str">
            <v>IG Rothschild Canadian Equity Fund</v>
          </cell>
          <cell r="O144">
            <v>0</v>
          </cell>
          <cell r="P144">
            <v>0</v>
          </cell>
        </row>
        <row r="145">
          <cell r="K145" t="str">
            <v>630111000</v>
          </cell>
          <cell r="L145" t="str">
            <v>SALES</v>
          </cell>
          <cell r="M145" t="str">
            <v>1000341130111</v>
          </cell>
          <cell r="N145" t="str">
            <v>IG AGF Canadian Balanced Fund</v>
          </cell>
          <cell r="O145">
            <v>13889.28</v>
          </cell>
          <cell r="P145">
            <v>18244</v>
          </cell>
        </row>
        <row r="146">
          <cell r="K146" t="str">
            <v>630111000</v>
          </cell>
          <cell r="L146" t="str">
            <v>SALES</v>
          </cell>
          <cell r="M146" t="str">
            <v>1000341320111</v>
          </cell>
          <cell r="N146" t="str">
            <v>IG Rothschild Canadian Balanced Fund</v>
          </cell>
          <cell r="O146">
            <v>0</v>
          </cell>
          <cell r="P146">
            <v>0</v>
          </cell>
        </row>
        <row r="147">
          <cell r="K147" t="str">
            <v>630111000</v>
          </cell>
          <cell r="L147" t="str">
            <v>SALES</v>
          </cell>
          <cell r="M147" t="str">
            <v>1000351130111</v>
          </cell>
          <cell r="N147" t="str">
            <v>IG AGF International Equity Fund</v>
          </cell>
          <cell r="O147">
            <v>12452.3</v>
          </cell>
          <cell r="P147">
            <v>15791</v>
          </cell>
        </row>
        <row r="148">
          <cell r="K148" t="str">
            <v>630111000</v>
          </cell>
          <cell r="L148" t="str">
            <v>SALES</v>
          </cell>
          <cell r="M148" t="str">
            <v>1000351320111</v>
          </cell>
          <cell r="N148" t="str">
            <v>IG Rothschild International Equity Fund</v>
          </cell>
          <cell r="O148">
            <v>0</v>
          </cell>
          <cell r="P148">
            <v>0</v>
          </cell>
        </row>
        <row r="149">
          <cell r="K149" t="str">
            <v>630111000</v>
          </cell>
          <cell r="L149" t="str">
            <v>SALES</v>
          </cell>
          <cell r="M149" t="str">
            <v>1000361130111</v>
          </cell>
          <cell r="N149" t="str">
            <v>IG AGF International Bond Fund</v>
          </cell>
          <cell r="O149">
            <v>1371.71</v>
          </cell>
          <cell r="P149">
            <v>2007</v>
          </cell>
        </row>
        <row r="150">
          <cell r="K150" t="str">
            <v>630111000</v>
          </cell>
          <cell r="L150" t="str">
            <v>SALES</v>
          </cell>
          <cell r="M150" t="str">
            <v>1000361320111</v>
          </cell>
          <cell r="N150" t="str">
            <v>IG Rothschild International Bond Fund</v>
          </cell>
          <cell r="O150">
            <v>0</v>
          </cell>
          <cell r="P150">
            <v>0</v>
          </cell>
        </row>
        <row r="151">
          <cell r="K151" t="str">
            <v>630111000</v>
          </cell>
          <cell r="L151" t="str">
            <v>SALES</v>
          </cell>
          <cell r="M151" t="str">
            <v>1000371110111</v>
          </cell>
          <cell r="N151" t="str">
            <v>Investors Canadian Small Cap Fund</v>
          </cell>
          <cell r="O151">
            <v>20040.689999999999</v>
          </cell>
          <cell r="P151">
            <v>27036</v>
          </cell>
        </row>
        <row r="152">
          <cell r="K152" t="str">
            <v>630111000</v>
          </cell>
          <cell r="L152" t="str">
            <v>SALES</v>
          </cell>
          <cell r="M152" t="str">
            <v>10003711101110090</v>
          </cell>
          <cell r="N152" t="str">
            <v>IG Cdn Small Cap - IWAR</v>
          </cell>
          <cell r="O152">
            <v>1727.95</v>
          </cell>
          <cell r="P152">
            <v>1656.8</v>
          </cell>
        </row>
        <row r="153">
          <cell r="K153" t="str">
            <v>630111000</v>
          </cell>
          <cell r="L153" t="str">
            <v>SALES</v>
          </cell>
          <cell r="M153" t="str">
            <v>1000381110111</v>
          </cell>
          <cell r="N153" t="str">
            <v>Investors US Opportunities Fund</v>
          </cell>
          <cell r="O153">
            <v>33263.279999999999</v>
          </cell>
          <cell r="P153">
            <v>40887</v>
          </cell>
        </row>
        <row r="154">
          <cell r="K154" t="str">
            <v>630111000</v>
          </cell>
          <cell r="L154" t="str">
            <v>SALES</v>
          </cell>
          <cell r="M154" t="str">
            <v>10003811101110053</v>
          </cell>
          <cell r="N154" t="str">
            <v>Investors US Opportunities Fund - IRHP</v>
          </cell>
          <cell r="O154">
            <v>958.65</v>
          </cell>
          <cell r="P154">
            <v>954.35</v>
          </cell>
        </row>
        <row r="155">
          <cell r="K155" t="str">
            <v>630111000</v>
          </cell>
          <cell r="L155" t="str">
            <v>SALES</v>
          </cell>
          <cell r="M155" t="str">
            <v>1000391110111</v>
          </cell>
          <cell r="N155" t="str">
            <v>Investors Latin American Growth Fund</v>
          </cell>
          <cell r="O155">
            <v>948.2</v>
          </cell>
          <cell r="P155">
            <v>1202</v>
          </cell>
        </row>
        <row r="156">
          <cell r="K156" t="str">
            <v>630111000</v>
          </cell>
          <cell r="L156" t="str">
            <v>SALES</v>
          </cell>
          <cell r="M156" t="str">
            <v>1000401110111</v>
          </cell>
          <cell r="N156" t="str">
            <v>Investors Canadian Natural Resource Fund</v>
          </cell>
          <cell r="O156">
            <v>12135.92</v>
          </cell>
          <cell r="P156">
            <v>15742</v>
          </cell>
        </row>
        <row r="157">
          <cell r="K157" t="str">
            <v>630111000</v>
          </cell>
          <cell r="L157" t="str">
            <v>SALES</v>
          </cell>
          <cell r="M157" t="str">
            <v>10004011101110053</v>
          </cell>
          <cell r="N157" t="str">
            <v>Investors Cdn Natural Resource - IRHP</v>
          </cell>
          <cell r="O157">
            <v>958.65</v>
          </cell>
          <cell r="P157">
            <v>954.35</v>
          </cell>
        </row>
        <row r="158">
          <cell r="K158" t="str">
            <v>630111000</v>
          </cell>
          <cell r="L158" t="str">
            <v>SALES</v>
          </cell>
          <cell r="M158" t="str">
            <v>1000411110111</v>
          </cell>
          <cell r="N158" t="str">
            <v>Investors Cdn High Yield Income Fund</v>
          </cell>
          <cell r="O158">
            <v>15332.33</v>
          </cell>
          <cell r="P158">
            <v>18728</v>
          </cell>
        </row>
        <row r="159">
          <cell r="K159" t="str">
            <v>630111000</v>
          </cell>
          <cell r="L159" t="str">
            <v>SALES</v>
          </cell>
          <cell r="M159" t="str">
            <v>10004111101110085</v>
          </cell>
          <cell r="N159" t="str">
            <v>IG Cdn High Yield Income - IWMC</v>
          </cell>
          <cell r="O159">
            <v>1048.74</v>
          </cell>
          <cell r="P159">
            <v>1062.4000000000001</v>
          </cell>
        </row>
        <row r="160">
          <cell r="K160" t="str">
            <v>630111000</v>
          </cell>
          <cell r="L160" t="str">
            <v>SALES</v>
          </cell>
          <cell r="M160" t="str">
            <v>10004111101110086</v>
          </cell>
          <cell r="N160" t="str">
            <v>IG Cdn High Yield Income - IWMP</v>
          </cell>
          <cell r="O160">
            <v>2494.8200000000002</v>
          </cell>
          <cell r="P160">
            <v>2586.9899999999998</v>
          </cell>
        </row>
        <row r="161">
          <cell r="K161" t="str">
            <v>630111000</v>
          </cell>
          <cell r="L161" t="str">
            <v>SALES</v>
          </cell>
          <cell r="M161" t="str">
            <v>10004111101110087</v>
          </cell>
          <cell r="N161" t="str">
            <v>IG Cdn High Yield Income - IWMA</v>
          </cell>
          <cell r="O161">
            <v>1686.69</v>
          </cell>
          <cell r="P161">
            <v>1704.8</v>
          </cell>
        </row>
        <row r="162">
          <cell r="K162" t="str">
            <v>630111000</v>
          </cell>
          <cell r="L162" t="str">
            <v>SALES</v>
          </cell>
          <cell r="M162" t="str">
            <v>10004111101110088</v>
          </cell>
          <cell r="N162" t="str">
            <v>IG Cdn High Yield Income - WMAR</v>
          </cell>
          <cell r="O162">
            <v>2385.86</v>
          </cell>
          <cell r="P162">
            <v>2343.8000000000002</v>
          </cell>
        </row>
        <row r="163">
          <cell r="K163" t="str">
            <v>630111000</v>
          </cell>
          <cell r="L163" t="str">
            <v>SALES</v>
          </cell>
          <cell r="M163" t="str">
            <v>1000427120111</v>
          </cell>
          <cell r="N163" t="str">
            <v>IG Sceptre Canadian Bond Fund</v>
          </cell>
          <cell r="O163">
            <v>12444.25</v>
          </cell>
          <cell r="P163">
            <v>15043</v>
          </cell>
        </row>
        <row r="164">
          <cell r="K164" t="str">
            <v>630111000</v>
          </cell>
          <cell r="L164" t="str">
            <v>SALES</v>
          </cell>
          <cell r="M164" t="str">
            <v>1000437120111</v>
          </cell>
          <cell r="N164" t="str">
            <v>IG Sceptre Canadian Equity Fund</v>
          </cell>
          <cell r="O164">
            <v>11479.33</v>
          </cell>
          <cell r="P164">
            <v>14754</v>
          </cell>
        </row>
        <row r="165">
          <cell r="K165" t="str">
            <v>630111000</v>
          </cell>
          <cell r="L165" t="str">
            <v>SALES</v>
          </cell>
          <cell r="M165" t="str">
            <v>10004371201110086</v>
          </cell>
          <cell r="N165" t="str">
            <v>IG Sceptre Cdn Equity - IWMP</v>
          </cell>
          <cell r="O165">
            <v>6771.64</v>
          </cell>
          <cell r="P165">
            <v>7021.83</v>
          </cell>
        </row>
        <row r="166">
          <cell r="K166" t="str">
            <v>630111000</v>
          </cell>
          <cell r="L166" t="str">
            <v>SALES</v>
          </cell>
          <cell r="M166" t="str">
            <v>10004371201110089</v>
          </cell>
          <cell r="N166" t="str">
            <v>IG Sceptre Cdn Equity - IWAP</v>
          </cell>
          <cell r="O166">
            <v>1391.82</v>
          </cell>
          <cell r="P166">
            <v>1309.68</v>
          </cell>
        </row>
        <row r="167">
          <cell r="K167" t="str">
            <v>630111000</v>
          </cell>
          <cell r="L167" t="str">
            <v>SALES</v>
          </cell>
          <cell r="M167" t="str">
            <v>10004371201110090</v>
          </cell>
          <cell r="N167" t="str">
            <v>IG Sceptre Cdn Equity - IWAR</v>
          </cell>
          <cell r="O167">
            <v>4838.25</v>
          </cell>
          <cell r="P167">
            <v>4639.04</v>
          </cell>
        </row>
        <row r="168">
          <cell r="K168" t="str">
            <v>630111000</v>
          </cell>
          <cell r="L168" t="str">
            <v>SALES</v>
          </cell>
          <cell r="M168" t="str">
            <v>1000447120111</v>
          </cell>
          <cell r="N168" t="str">
            <v>IG Sceptre Canadian Balanced Fund</v>
          </cell>
          <cell r="O168">
            <v>5170.1899999999996</v>
          </cell>
          <cell r="P168">
            <v>6612</v>
          </cell>
        </row>
        <row r="169">
          <cell r="K169" t="str">
            <v>630111000</v>
          </cell>
          <cell r="L169" t="str">
            <v>SALES</v>
          </cell>
          <cell r="M169" t="str">
            <v>1000451160111</v>
          </cell>
          <cell r="N169" t="str">
            <v>IG Beutel Goodman Canadian Balanced Fund</v>
          </cell>
          <cell r="O169">
            <v>6865.77</v>
          </cell>
          <cell r="P169">
            <v>8733</v>
          </cell>
        </row>
        <row r="170">
          <cell r="K170" t="str">
            <v>630111000</v>
          </cell>
          <cell r="L170" t="str">
            <v>SALES</v>
          </cell>
          <cell r="M170" t="str">
            <v>1000461160111</v>
          </cell>
          <cell r="N170" t="str">
            <v>IG Beutel Goodman Canadian Equity Fund</v>
          </cell>
          <cell r="O170">
            <v>9299.56</v>
          </cell>
          <cell r="P170">
            <v>11875</v>
          </cell>
        </row>
        <row r="171">
          <cell r="K171" t="str">
            <v>630111000</v>
          </cell>
          <cell r="L171" t="str">
            <v>SALES</v>
          </cell>
          <cell r="M171" t="str">
            <v>10004611601110084</v>
          </cell>
          <cell r="N171" t="str">
            <v>IG Beutel Cdn Equity - IWCP</v>
          </cell>
          <cell r="O171">
            <v>1410.62</v>
          </cell>
          <cell r="P171">
            <v>1426.2</v>
          </cell>
        </row>
        <row r="172">
          <cell r="K172" t="str">
            <v>630111000</v>
          </cell>
          <cell r="L172" t="str">
            <v>SALES</v>
          </cell>
          <cell r="M172" t="str">
            <v>1000471160111</v>
          </cell>
          <cell r="N172" t="str">
            <v>IG Beutel Goodman Cdn Small Cap Fund</v>
          </cell>
          <cell r="O172">
            <v>32517.74</v>
          </cell>
          <cell r="P172">
            <v>37395</v>
          </cell>
        </row>
        <row r="173">
          <cell r="K173" t="str">
            <v>630111000</v>
          </cell>
          <cell r="L173" t="str">
            <v>SALES</v>
          </cell>
          <cell r="M173" t="str">
            <v>10004711601110087</v>
          </cell>
          <cell r="N173" t="str">
            <v>IG Beutel Small Cap - IWMA</v>
          </cell>
          <cell r="O173">
            <v>1475.85</v>
          </cell>
          <cell r="P173">
            <v>1491.7</v>
          </cell>
        </row>
        <row r="174">
          <cell r="K174" t="str">
            <v>630111000</v>
          </cell>
          <cell r="L174" t="str">
            <v>SALES</v>
          </cell>
          <cell r="M174" t="str">
            <v>10004711601110088</v>
          </cell>
          <cell r="N174" t="str">
            <v>IG Beutel Small Cap - WMAR</v>
          </cell>
          <cell r="O174">
            <v>4294.5600000000004</v>
          </cell>
          <cell r="P174">
            <v>4218.84</v>
          </cell>
        </row>
        <row r="175">
          <cell r="K175" t="str">
            <v>630111000</v>
          </cell>
          <cell r="L175" t="str">
            <v>SALES</v>
          </cell>
          <cell r="M175" t="str">
            <v>1000481110111</v>
          </cell>
          <cell r="N175" t="str">
            <v>Investors US Money Market Fund</v>
          </cell>
          <cell r="O175">
            <v>18708.52</v>
          </cell>
          <cell r="P175">
            <v>24817</v>
          </cell>
        </row>
        <row r="176">
          <cell r="K176" t="str">
            <v>630111000</v>
          </cell>
          <cell r="L176" t="str">
            <v>SALES</v>
          </cell>
          <cell r="M176" t="str">
            <v>1000491110111</v>
          </cell>
          <cell r="N176" t="str">
            <v>Investors Canadian Small Cap Fund II</v>
          </cell>
          <cell r="O176">
            <v>18231.39</v>
          </cell>
          <cell r="P176">
            <v>23288</v>
          </cell>
        </row>
        <row r="177">
          <cell r="K177" t="str">
            <v>630111000</v>
          </cell>
          <cell r="L177" t="str">
            <v>SALES</v>
          </cell>
          <cell r="M177" t="str">
            <v>10004911101110053</v>
          </cell>
          <cell r="N177" t="str">
            <v>Investors Canadian Small Cap II - IRHP</v>
          </cell>
          <cell r="O177">
            <v>1917.29</v>
          </cell>
          <cell r="P177">
            <v>1908.7</v>
          </cell>
        </row>
        <row r="178">
          <cell r="K178" t="str">
            <v>630111000</v>
          </cell>
          <cell r="L178" t="str">
            <v>SALES</v>
          </cell>
          <cell r="M178" t="str">
            <v>1000501110111</v>
          </cell>
          <cell r="N178" t="str">
            <v>Investors Canadian Enterprise Fund</v>
          </cell>
          <cell r="O178">
            <v>11983.7</v>
          </cell>
          <cell r="P178">
            <v>15381</v>
          </cell>
        </row>
        <row r="179">
          <cell r="K179" t="str">
            <v>630111000</v>
          </cell>
          <cell r="L179" t="str">
            <v>SALES</v>
          </cell>
          <cell r="M179" t="str">
            <v>10005011101110053</v>
          </cell>
          <cell r="N179" t="str">
            <v>Investors Canadian Enterprise - IRHP</v>
          </cell>
          <cell r="O179">
            <v>8627.82</v>
          </cell>
          <cell r="P179">
            <v>8589.15</v>
          </cell>
        </row>
        <row r="180">
          <cell r="K180" t="str">
            <v>630111000</v>
          </cell>
          <cell r="L180" t="str">
            <v>SALES</v>
          </cell>
          <cell r="M180" t="str">
            <v>10005011101110086</v>
          </cell>
          <cell r="N180" t="str">
            <v>IG Cdn Enterprise - IWMP</v>
          </cell>
          <cell r="O180">
            <v>4989.63</v>
          </cell>
          <cell r="P180">
            <v>5173.9799999999996</v>
          </cell>
        </row>
        <row r="181">
          <cell r="K181" t="str">
            <v>630111000</v>
          </cell>
          <cell r="L181" t="str">
            <v>SALES</v>
          </cell>
          <cell r="M181" t="str">
            <v>1000511110111</v>
          </cell>
          <cell r="N181" t="str">
            <v>Investors Global Science &amp; Tech Fund</v>
          </cell>
          <cell r="O181">
            <v>53441.52</v>
          </cell>
          <cell r="P181">
            <v>67698</v>
          </cell>
        </row>
        <row r="182">
          <cell r="K182" t="str">
            <v>630111000</v>
          </cell>
          <cell r="L182" t="str">
            <v>SALES</v>
          </cell>
          <cell r="M182" t="str">
            <v>10005111101110053</v>
          </cell>
          <cell r="N182" t="str">
            <v>Investors Global Science &amp; Tech - IRHP</v>
          </cell>
          <cell r="O182">
            <v>958.65</v>
          </cell>
          <cell r="P182">
            <v>954.35</v>
          </cell>
        </row>
        <row r="183">
          <cell r="K183" t="str">
            <v>630111000</v>
          </cell>
          <cell r="L183" t="str">
            <v>SALES</v>
          </cell>
          <cell r="M183" t="str">
            <v>10005111101110089</v>
          </cell>
          <cell r="N183" t="str">
            <v>IG Global Science &amp; Tech - IWAP</v>
          </cell>
          <cell r="O183">
            <v>541.26</v>
          </cell>
          <cell r="P183">
            <v>509.32</v>
          </cell>
        </row>
        <row r="184">
          <cell r="K184" t="str">
            <v>630111000</v>
          </cell>
          <cell r="L184" t="str">
            <v>SALES</v>
          </cell>
          <cell r="M184" t="str">
            <v>10005111101110090</v>
          </cell>
          <cell r="N184" t="str">
            <v>IG Global Science &amp; Tech - IWAR</v>
          </cell>
          <cell r="O184">
            <v>863.97</v>
          </cell>
          <cell r="P184">
            <v>828.4</v>
          </cell>
        </row>
        <row r="185">
          <cell r="K185" t="str">
            <v>630111000</v>
          </cell>
          <cell r="L185" t="str">
            <v>SALES</v>
          </cell>
          <cell r="M185" t="str">
            <v>10005111101110093</v>
          </cell>
          <cell r="N185" t="str">
            <v>IG Global Science &amp; Tech RSP Fund</v>
          </cell>
          <cell r="O185">
            <v>5556.26</v>
          </cell>
          <cell r="P185">
            <v>6951</v>
          </cell>
        </row>
        <row r="186">
          <cell r="K186" t="str">
            <v>630111000</v>
          </cell>
          <cell r="L186" t="str">
            <v>SALES</v>
          </cell>
          <cell r="M186" t="str">
            <v>1000521110111</v>
          </cell>
          <cell r="N186" t="str">
            <v>Investors Canadian Balanced Fund</v>
          </cell>
          <cell r="O186">
            <v>50750.05</v>
          </cell>
          <cell r="P186">
            <v>67253</v>
          </cell>
        </row>
        <row r="187">
          <cell r="K187" t="str">
            <v>630111000</v>
          </cell>
          <cell r="L187" t="str">
            <v>SALES</v>
          </cell>
          <cell r="M187" t="str">
            <v>1000541110111</v>
          </cell>
          <cell r="N187" t="str">
            <v>Investors Quebec Enterprise Fund</v>
          </cell>
          <cell r="O187">
            <v>26946.81</v>
          </cell>
          <cell r="P187">
            <v>33729</v>
          </cell>
        </row>
        <row r="188">
          <cell r="K188" t="str">
            <v>630111000</v>
          </cell>
          <cell r="L188" t="str">
            <v>SALES</v>
          </cell>
          <cell r="M188" t="str">
            <v>1000557150111</v>
          </cell>
          <cell r="N188" t="str">
            <v>IG Templeton International Equity Fund</v>
          </cell>
          <cell r="O188">
            <v>17644.5</v>
          </cell>
          <cell r="P188">
            <v>22532</v>
          </cell>
        </row>
        <row r="189">
          <cell r="K189" t="str">
            <v>630111000</v>
          </cell>
          <cell r="L189" t="str">
            <v>SALES</v>
          </cell>
          <cell r="M189" t="str">
            <v>10005571501110085</v>
          </cell>
          <cell r="N189" t="str">
            <v>IG Templeton Intl Equity - IWMC</v>
          </cell>
          <cell r="O189">
            <v>2752.93</v>
          </cell>
          <cell r="P189">
            <v>2788.8</v>
          </cell>
        </row>
        <row r="190">
          <cell r="K190" t="str">
            <v>630111000</v>
          </cell>
          <cell r="L190" t="str">
            <v>SALES</v>
          </cell>
          <cell r="M190" t="str">
            <v>1000561390111</v>
          </cell>
          <cell r="N190" t="str">
            <v>IG MKF Ivy European Fund</v>
          </cell>
          <cell r="O190">
            <v>8198.2099999999991</v>
          </cell>
          <cell r="P190">
            <v>3227</v>
          </cell>
        </row>
        <row r="191">
          <cell r="K191" t="str">
            <v>630111000</v>
          </cell>
          <cell r="L191" t="str">
            <v>SALES</v>
          </cell>
          <cell r="M191" t="str">
            <v>10005613901110087</v>
          </cell>
          <cell r="N191" t="str">
            <v>IG MKF Ivy European Fund - IWMA</v>
          </cell>
          <cell r="O191">
            <v>2951.7</v>
          </cell>
          <cell r="P191">
            <v>1148.42</v>
          </cell>
        </row>
        <row r="192">
          <cell r="K192" t="str">
            <v>630111000</v>
          </cell>
          <cell r="L192" t="str">
            <v>SALES</v>
          </cell>
          <cell r="M192" t="str">
            <v>10005613901110088</v>
          </cell>
          <cell r="N192" t="str">
            <v>IG MKF Ivy European Fund - WMAR</v>
          </cell>
          <cell r="O192">
            <v>4294.5600000000004</v>
          </cell>
          <cell r="P192">
            <v>1528.74</v>
          </cell>
        </row>
        <row r="193">
          <cell r="K193" t="str">
            <v>630111000</v>
          </cell>
          <cell r="L193" t="str">
            <v>SALES</v>
          </cell>
          <cell r="M193" t="str">
            <v>1000561730111</v>
          </cell>
          <cell r="N193" t="str">
            <v>IG Scudder European Growth Fund</v>
          </cell>
          <cell r="O193">
            <v>0</v>
          </cell>
          <cell r="P193">
            <v>7326</v>
          </cell>
        </row>
        <row r="194">
          <cell r="K194" t="str">
            <v>630111000</v>
          </cell>
          <cell r="L194" t="str">
            <v>SALES</v>
          </cell>
          <cell r="M194" t="str">
            <v>10005617301110087</v>
          </cell>
          <cell r="N194" t="str">
            <v>IG Scudder European Growth - IWMA</v>
          </cell>
          <cell r="O194">
            <v>0</v>
          </cell>
          <cell r="P194">
            <v>1834.98</v>
          </cell>
        </row>
        <row r="195">
          <cell r="K195" t="str">
            <v>630111000</v>
          </cell>
          <cell r="L195" t="str">
            <v>SALES</v>
          </cell>
          <cell r="M195" t="str">
            <v>10005617301110088</v>
          </cell>
          <cell r="N195" t="str">
            <v>IG Scudder European Growth - WMAR</v>
          </cell>
          <cell r="O195">
            <v>0</v>
          </cell>
          <cell r="P195">
            <v>2690.1</v>
          </cell>
        </row>
        <row r="196">
          <cell r="K196" t="str">
            <v>630111000</v>
          </cell>
          <cell r="L196" t="str">
            <v>SALES</v>
          </cell>
          <cell r="M196" t="str">
            <v>1000571390111</v>
          </cell>
          <cell r="N196" t="str">
            <v>IG MKF Select Managers Cdn Fund</v>
          </cell>
          <cell r="O196">
            <v>2165.1</v>
          </cell>
          <cell r="P196">
            <v>1549</v>
          </cell>
        </row>
        <row r="197">
          <cell r="K197" t="str">
            <v>630111000</v>
          </cell>
          <cell r="L197" t="str">
            <v>SALES</v>
          </cell>
          <cell r="M197" t="str">
            <v>10005713901110085</v>
          </cell>
          <cell r="N197" t="str">
            <v>IG MKF Select Mgrs Cdn - IWMC</v>
          </cell>
          <cell r="O197">
            <v>1573.1</v>
          </cell>
          <cell r="P197">
            <v>644.52</v>
          </cell>
        </row>
        <row r="198">
          <cell r="K198" t="str">
            <v>630111000</v>
          </cell>
          <cell r="L198" t="str">
            <v>SALES</v>
          </cell>
          <cell r="M198" t="str">
            <v>1000571730111</v>
          </cell>
          <cell r="N198" t="str">
            <v>IG Scudder Canadian All Cap Fund</v>
          </cell>
          <cell r="O198">
            <v>0</v>
          </cell>
          <cell r="P198">
            <v>1711</v>
          </cell>
        </row>
        <row r="199">
          <cell r="K199" t="str">
            <v>630111000</v>
          </cell>
          <cell r="L199" t="str">
            <v>SALES</v>
          </cell>
          <cell r="M199" t="str">
            <v>10005717301110085</v>
          </cell>
          <cell r="N199" t="str">
            <v>IG Scudder Cdn All Cap - IWMC</v>
          </cell>
          <cell r="O199">
            <v>0</v>
          </cell>
          <cell r="P199">
            <v>949.08</v>
          </cell>
        </row>
        <row r="200">
          <cell r="K200" t="str">
            <v>630111000</v>
          </cell>
          <cell r="L200" t="str">
            <v>SALES</v>
          </cell>
          <cell r="M200" t="str">
            <v>1000581130111</v>
          </cell>
          <cell r="N200" t="str">
            <v>IG AGF Canadian Diversified Growth Fund</v>
          </cell>
          <cell r="O200">
            <v>11949.77</v>
          </cell>
          <cell r="P200">
            <v>15317</v>
          </cell>
        </row>
        <row r="201">
          <cell r="K201" t="str">
            <v>630111000</v>
          </cell>
          <cell r="L201" t="str">
            <v>SALES</v>
          </cell>
          <cell r="M201" t="str">
            <v>1000591130111</v>
          </cell>
          <cell r="N201" t="str">
            <v>IG AGF US Growth Fund</v>
          </cell>
          <cell r="O201">
            <v>23334.639999999999</v>
          </cell>
          <cell r="P201">
            <v>28743</v>
          </cell>
        </row>
        <row r="202">
          <cell r="K202" t="str">
            <v>630111000</v>
          </cell>
          <cell r="L202" t="str">
            <v>SALES</v>
          </cell>
          <cell r="M202" t="str">
            <v>10005911301110087</v>
          </cell>
          <cell r="N202" t="str">
            <v>IG AGF US Growth - IWMA</v>
          </cell>
          <cell r="O202">
            <v>2530.0300000000002</v>
          </cell>
          <cell r="P202">
            <v>2557.1999999999998</v>
          </cell>
        </row>
        <row r="203">
          <cell r="K203" t="str">
            <v>630111000</v>
          </cell>
          <cell r="L203" t="str">
            <v>SALES</v>
          </cell>
          <cell r="M203" t="str">
            <v>10005911301110088</v>
          </cell>
          <cell r="N203" t="str">
            <v>IG AGF US Growth - WMAR</v>
          </cell>
          <cell r="O203">
            <v>2863.04</v>
          </cell>
          <cell r="P203">
            <v>2812.56</v>
          </cell>
        </row>
        <row r="204">
          <cell r="K204" t="str">
            <v>630111000</v>
          </cell>
          <cell r="L204" t="str">
            <v>SALES</v>
          </cell>
          <cell r="M204" t="str">
            <v>10005911301110094</v>
          </cell>
          <cell r="N204" t="str">
            <v>IG AGF US Growth RSP Fund</v>
          </cell>
          <cell r="O204">
            <v>4771.29</v>
          </cell>
          <cell r="P204">
            <v>5781</v>
          </cell>
        </row>
        <row r="205">
          <cell r="K205" t="str">
            <v>630111000</v>
          </cell>
          <cell r="L205" t="str">
            <v>SALES</v>
          </cell>
          <cell r="M205" t="str">
            <v>1000601130111</v>
          </cell>
          <cell r="N205" t="str">
            <v>IG AGF Asian Growth Fund</v>
          </cell>
          <cell r="O205">
            <v>1331.52</v>
          </cell>
          <cell r="P205">
            <v>1845</v>
          </cell>
        </row>
        <row r="206">
          <cell r="K206" t="str">
            <v>630111000</v>
          </cell>
          <cell r="L206" t="str">
            <v>SALES</v>
          </cell>
          <cell r="M206" t="str">
            <v>1000611480111</v>
          </cell>
          <cell r="N206" t="str">
            <v>IG MAXXUM Income Fund</v>
          </cell>
          <cell r="O206">
            <v>9852.7800000000007</v>
          </cell>
          <cell r="P206">
            <v>12736</v>
          </cell>
        </row>
        <row r="207">
          <cell r="K207" t="str">
            <v>630111000</v>
          </cell>
          <cell r="L207" t="str">
            <v>SALES</v>
          </cell>
          <cell r="M207" t="str">
            <v>10006114801110084</v>
          </cell>
          <cell r="N207" t="str">
            <v>IG Maxxum Income - IWCP</v>
          </cell>
          <cell r="O207">
            <v>1175.52</v>
          </cell>
          <cell r="P207">
            <v>1188.5</v>
          </cell>
        </row>
        <row r="208">
          <cell r="K208" t="str">
            <v>630111000</v>
          </cell>
          <cell r="L208" t="str">
            <v>SALES</v>
          </cell>
          <cell r="M208" t="str">
            <v>1000621480111</v>
          </cell>
          <cell r="N208" t="str">
            <v>IG MAXXUM Dividend Fund</v>
          </cell>
          <cell r="O208">
            <v>167092.22</v>
          </cell>
          <cell r="P208">
            <v>208086</v>
          </cell>
        </row>
        <row r="209">
          <cell r="K209" t="str">
            <v>630111000</v>
          </cell>
          <cell r="L209" t="str">
            <v>SALES</v>
          </cell>
          <cell r="M209" t="str">
            <v>1000671110111</v>
          </cell>
          <cell r="N209" t="str">
            <v>Investors Global e.Commerce Fund</v>
          </cell>
          <cell r="O209">
            <v>7634.24</v>
          </cell>
          <cell r="P209">
            <v>9517</v>
          </cell>
        </row>
        <row r="210">
          <cell r="K210" t="str">
            <v>630111000</v>
          </cell>
          <cell r="L210" t="str">
            <v>SALES</v>
          </cell>
          <cell r="M210" t="str">
            <v>10006711101110089</v>
          </cell>
          <cell r="N210" t="str">
            <v>IG Global e.Commerce - IWAP</v>
          </cell>
          <cell r="O210">
            <v>541.26</v>
          </cell>
          <cell r="P210">
            <v>509.32</v>
          </cell>
        </row>
        <row r="211">
          <cell r="K211" t="str">
            <v>630111000</v>
          </cell>
          <cell r="L211" t="str">
            <v>SALES</v>
          </cell>
          <cell r="M211" t="str">
            <v>10006711101110090</v>
          </cell>
          <cell r="N211" t="str">
            <v>IG Global e.Commerce - IWAR</v>
          </cell>
          <cell r="O211">
            <v>863.97</v>
          </cell>
          <cell r="P211">
            <v>828.4</v>
          </cell>
        </row>
        <row r="212">
          <cell r="K212" t="str">
            <v>630111000</v>
          </cell>
          <cell r="L212" t="str">
            <v>SALES</v>
          </cell>
          <cell r="M212" t="str">
            <v>1000681950111</v>
          </cell>
          <cell r="N212" t="str">
            <v>Investors Mergers &amp; Acquisitions Fund</v>
          </cell>
          <cell r="O212">
            <v>31278.84</v>
          </cell>
          <cell r="P212">
            <v>37202</v>
          </cell>
        </row>
        <row r="213">
          <cell r="K213" t="str">
            <v>630111000</v>
          </cell>
          <cell r="L213" t="str">
            <v>SALES</v>
          </cell>
          <cell r="M213" t="str">
            <v>1000691110111</v>
          </cell>
          <cell r="N213" t="str">
            <v>Investors European Mid-Cap Growth Fund</v>
          </cell>
          <cell r="O213">
            <v>34548.04</v>
          </cell>
          <cell r="P213">
            <v>43373</v>
          </cell>
        </row>
        <row r="214">
          <cell r="K214" t="str">
            <v>630111000</v>
          </cell>
          <cell r="L214" t="str">
            <v>SALES</v>
          </cell>
          <cell r="M214" t="str">
            <v>1000702190111</v>
          </cell>
          <cell r="N214" t="str">
            <v>IG Janus American Equity Fund</v>
          </cell>
          <cell r="O214">
            <v>15415.21</v>
          </cell>
          <cell r="P214">
            <v>18778</v>
          </cell>
        </row>
        <row r="215">
          <cell r="K215" t="str">
            <v>630111000</v>
          </cell>
          <cell r="L215" t="str">
            <v>SALES</v>
          </cell>
          <cell r="M215" t="str">
            <v>10007021901110086</v>
          </cell>
          <cell r="N215" t="str">
            <v>IG Janus American Equity - IWMP</v>
          </cell>
          <cell r="O215">
            <v>2851.22</v>
          </cell>
          <cell r="P215">
            <v>2956.56</v>
          </cell>
        </row>
        <row r="216">
          <cell r="K216" t="str">
            <v>630111000</v>
          </cell>
          <cell r="L216" t="str">
            <v>SALES</v>
          </cell>
          <cell r="M216" t="str">
            <v>10007021901110089</v>
          </cell>
          <cell r="N216" t="str">
            <v>IG Janus American Equity - IWAP</v>
          </cell>
          <cell r="O216">
            <v>618.59</v>
          </cell>
          <cell r="P216">
            <v>582.08000000000004</v>
          </cell>
        </row>
        <row r="217">
          <cell r="K217" t="str">
            <v>630111000</v>
          </cell>
          <cell r="L217" t="str">
            <v>SALES</v>
          </cell>
          <cell r="M217" t="str">
            <v>10007021901110090</v>
          </cell>
          <cell r="N217" t="str">
            <v>IG Janus American Equity - IWAR</v>
          </cell>
          <cell r="O217">
            <v>1209.56</v>
          </cell>
          <cell r="P217">
            <v>1159.76</v>
          </cell>
        </row>
        <row r="218">
          <cell r="K218" t="str">
            <v>630111000</v>
          </cell>
          <cell r="L218" t="str">
            <v>SALES</v>
          </cell>
          <cell r="M218" t="str">
            <v>1000712190111</v>
          </cell>
          <cell r="N218" t="str">
            <v>IG Janus Global Equity Fund</v>
          </cell>
          <cell r="O218">
            <v>12227.62</v>
          </cell>
          <cell r="P218">
            <v>15039</v>
          </cell>
        </row>
        <row r="219">
          <cell r="K219" t="str">
            <v>630111000</v>
          </cell>
          <cell r="L219" t="str">
            <v>SALES</v>
          </cell>
          <cell r="M219" t="str">
            <v>1000721290111</v>
          </cell>
          <cell r="N219" t="str">
            <v>IG Fidelity US Equity Fund</v>
          </cell>
          <cell r="O219">
            <v>6464.12</v>
          </cell>
          <cell r="P219">
            <v>8061</v>
          </cell>
        </row>
        <row r="220">
          <cell r="K220" t="str">
            <v>630111000</v>
          </cell>
          <cell r="L220" t="str">
            <v>SALES</v>
          </cell>
          <cell r="M220" t="str">
            <v>10007212901110084</v>
          </cell>
          <cell r="N220" t="str">
            <v>IG Fidelity US Equity - IWCP</v>
          </cell>
          <cell r="O220">
            <v>352.65</v>
          </cell>
          <cell r="P220">
            <v>356.55</v>
          </cell>
        </row>
        <row r="221">
          <cell r="K221" t="str">
            <v>630111000</v>
          </cell>
          <cell r="L221" t="str">
            <v>SALES</v>
          </cell>
          <cell r="M221" t="str">
            <v>1000731290111</v>
          </cell>
          <cell r="N221" t="str">
            <v>IG Fidelity Global Equity Fund</v>
          </cell>
          <cell r="O221">
            <v>15080.49</v>
          </cell>
          <cell r="P221">
            <v>19076</v>
          </cell>
        </row>
        <row r="222">
          <cell r="K222" t="str">
            <v>630111000</v>
          </cell>
          <cell r="L222" t="str">
            <v>SALES</v>
          </cell>
          <cell r="M222" t="str">
            <v>10007312901110086</v>
          </cell>
          <cell r="N222" t="str">
            <v>IG Fidelity Global Equity - IWMP</v>
          </cell>
          <cell r="O222">
            <v>2851.22</v>
          </cell>
          <cell r="P222">
            <v>2956.56</v>
          </cell>
        </row>
        <row r="223">
          <cell r="K223" t="str">
            <v>630111000</v>
          </cell>
          <cell r="L223" t="str">
            <v>SALES</v>
          </cell>
          <cell r="M223" t="str">
            <v>1000741290111</v>
          </cell>
          <cell r="N223" t="str">
            <v>IG Fidelity Canadian Equity Fund</v>
          </cell>
          <cell r="O223">
            <v>7603.06</v>
          </cell>
          <cell r="P223">
            <v>9761</v>
          </cell>
        </row>
        <row r="224">
          <cell r="K224" t="str">
            <v>630111000</v>
          </cell>
          <cell r="L224" t="str">
            <v>SALES</v>
          </cell>
          <cell r="M224" t="str">
            <v>10007412901110087</v>
          </cell>
          <cell r="N224" t="str">
            <v>IG Fidelity Cdn Equity - IWMA</v>
          </cell>
          <cell r="O224">
            <v>2530.0300000000002</v>
          </cell>
          <cell r="P224">
            <v>2557.1999999999998</v>
          </cell>
        </row>
        <row r="225">
          <cell r="K225" t="str">
            <v>630111000</v>
          </cell>
          <cell r="L225" t="str">
            <v>SALES</v>
          </cell>
          <cell r="M225" t="str">
            <v>10007412901110088</v>
          </cell>
          <cell r="N225" t="str">
            <v>IG Fidelity Cdn Equity - WMAR</v>
          </cell>
          <cell r="O225">
            <v>10974.98</v>
          </cell>
          <cell r="P225">
            <v>10781.48</v>
          </cell>
        </row>
        <row r="226">
          <cell r="K226" t="str">
            <v>630111000</v>
          </cell>
          <cell r="L226" t="str">
            <v>SALES</v>
          </cell>
          <cell r="M226" t="str">
            <v>1000751290111</v>
          </cell>
          <cell r="N226" t="str">
            <v>IG Fidelity Canadian Allocation Fund</v>
          </cell>
          <cell r="O226">
            <v>20117.72</v>
          </cell>
          <cell r="P226">
            <v>27482</v>
          </cell>
        </row>
        <row r="227">
          <cell r="K227" t="str">
            <v>630111000</v>
          </cell>
          <cell r="L227" t="str">
            <v>SALES</v>
          </cell>
          <cell r="M227" t="str">
            <v>1000761110111</v>
          </cell>
          <cell r="N227" t="str">
            <v>Investors High Yield Money Market Fund</v>
          </cell>
          <cell r="O227">
            <v>92622.6</v>
          </cell>
          <cell r="P227">
            <v>114972</v>
          </cell>
        </row>
        <row r="228">
          <cell r="K228" t="str">
            <v>630111000</v>
          </cell>
          <cell r="L228" t="str">
            <v>SALES</v>
          </cell>
          <cell r="M228" t="str">
            <v>1000911110111</v>
          </cell>
          <cell r="N228" t="str">
            <v>Investors Global Financial Services Fund</v>
          </cell>
          <cell r="O228">
            <v>5431.54</v>
          </cell>
          <cell r="P228">
            <v>6575</v>
          </cell>
        </row>
        <row r="229">
          <cell r="K229" t="str">
            <v>630111000</v>
          </cell>
          <cell r="L229" t="str">
            <v>SALES</v>
          </cell>
          <cell r="M229" t="str">
            <v>1000921110111</v>
          </cell>
          <cell r="N229" t="str">
            <v>Investors Pan Asian Growth Fund</v>
          </cell>
          <cell r="O229">
            <v>1377.37</v>
          </cell>
          <cell r="P229">
            <v>1713</v>
          </cell>
        </row>
        <row r="230">
          <cell r="K230" t="str">
            <v>630111000</v>
          </cell>
          <cell r="L230" t="str">
            <v>SALES</v>
          </cell>
          <cell r="M230" t="str">
            <v>1000951110111</v>
          </cell>
          <cell r="N230" t="str">
            <v>Investors Canadian Large Cap Value Corp Class</v>
          </cell>
          <cell r="O230">
            <v>31087.919999999998</v>
          </cell>
          <cell r="P230">
            <v>1127</v>
          </cell>
        </row>
        <row r="231">
          <cell r="K231" t="str">
            <v>630111000</v>
          </cell>
          <cell r="L231" t="str">
            <v>SALES</v>
          </cell>
          <cell r="M231" t="str">
            <v>1000961110111</v>
          </cell>
          <cell r="N231" t="str">
            <v>Investors Canadian Equity Corp Class</v>
          </cell>
          <cell r="O231">
            <v>27525.19</v>
          </cell>
          <cell r="P231">
            <v>509</v>
          </cell>
        </row>
        <row r="232">
          <cell r="K232" t="str">
            <v>630111000</v>
          </cell>
          <cell r="L232" t="str">
            <v>SALES</v>
          </cell>
          <cell r="M232" t="str">
            <v>1000971110111</v>
          </cell>
          <cell r="N232" t="str">
            <v>Investors Quebec Enterprise Corp Class</v>
          </cell>
          <cell r="O232">
            <v>7038.33</v>
          </cell>
          <cell r="P232">
            <v>340</v>
          </cell>
        </row>
        <row r="233">
          <cell r="K233" t="str">
            <v>630111000</v>
          </cell>
          <cell r="L233" t="str">
            <v>SALES</v>
          </cell>
          <cell r="M233" t="str">
            <v>1000981110111</v>
          </cell>
          <cell r="N233" t="str">
            <v>Investors Canadian Enterprise Corp Class</v>
          </cell>
          <cell r="O233">
            <v>7561.67</v>
          </cell>
          <cell r="P233">
            <v>168</v>
          </cell>
        </row>
        <row r="234">
          <cell r="K234" t="str">
            <v>630111000</v>
          </cell>
          <cell r="L234" t="str">
            <v>SALES</v>
          </cell>
          <cell r="M234" t="str">
            <v>1000991110111</v>
          </cell>
          <cell r="N234" t="str">
            <v>Investors Summa Corp Class</v>
          </cell>
          <cell r="O234">
            <v>61328.05</v>
          </cell>
          <cell r="P234">
            <v>1142</v>
          </cell>
        </row>
        <row r="235">
          <cell r="K235" t="str">
            <v>630111000</v>
          </cell>
          <cell r="L235" t="str">
            <v>SALES</v>
          </cell>
          <cell r="M235" t="str">
            <v>1001001110111</v>
          </cell>
          <cell r="N235" t="str">
            <v>Investors Canadian Small Cap Corp Class</v>
          </cell>
          <cell r="O235">
            <v>4574.28</v>
          </cell>
          <cell r="P235">
            <v>325</v>
          </cell>
        </row>
        <row r="236">
          <cell r="K236" t="str">
            <v>630111000</v>
          </cell>
          <cell r="L236" t="str">
            <v>SALES</v>
          </cell>
          <cell r="M236" t="str">
            <v>1001011110111</v>
          </cell>
          <cell r="N236" t="str">
            <v>Investors Canadian Small Cap Growth Corp Class</v>
          </cell>
          <cell r="O236">
            <v>6395.95</v>
          </cell>
          <cell r="P236">
            <v>236</v>
          </cell>
        </row>
        <row r="237">
          <cell r="K237" t="str">
            <v>630111000</v>
          </cell>
          <cell r="L237" t="str">
            <v>SALES</v>
          </cell>
          <cell r="M237" t="str">
            <v>1001031160111</v>
          </cell>
          <cell r="N237" t="str">
            <v>IG Beutel Goodman Canadian Equity Corp Class</v>
          </cell>
          <cell r="O237">
            <v>3174.64</v>
          </cell>
          <cell r="P237">
            <v>331</v>
          </cell>
        </row>
        <row r="238">
          <cell r="K238" t="str">
            <v>630111000</v>
          </cell>
          <cell r="L238" t="str">
            <v>SALES</v>
          </cell>
          <cell r="M238" t="str">
            <v>1001047120111</v>
          </cell>
          <cell r="N238" t="str">
            <v>IG Sceptre Canadian Equity Corp Class</v>
          </cell>
          <cell r="O238">
            <v>9103.57</v>
          </cell>
          <cell r="P238">
            <v>152</v>
          </cell>
        </row>
        <row r="239">
          <cell r="K239" t="str">
            <v>630111000</v>
          </cell>
          <cell r="L239" t="str">
            <v>SALES</v>
          </cell>
          <cell r="M239" t="str">
            <v>1001051290111</v>
          </cell>
          <cell r="N239" t="str">
            <v>IG FI Canadian Equity Corp Class</v>
          </cell>
          <cell r="O239">
            <v>6227.15</v>
          </cell>
          <cell r="P239">
            <v>1849</v>
          </cell>
        </row>
        <row r="240">
          <cell r="K240" t="str">
            <v>630111000</v>
          </cell>
          <cell r="L240" t="str">
            <v>SALES</v>
          </cell>
          <cell r="M240" t="str">
            <v>1001061390111</v>
          </cell>
          <cell r="N240" t="str">
            <v>IG MFC Universal Select Managers Cdn All Cap Corp Class</v>
          </cell>
          <cell r="O240">
            <v>2124.7800000000002</v>
          </cell>
          <cell r="P240">
            <v>388</v>
          </cell>
        </row>
        <row r="241">
          <cell r="K241" t="str">
            <v>630111000</v>
          </cell>
          <cell r="L241" t="str">
            <v>SALES</v>
          </cell>
          <cell r="M241" t="str">
            <v>1001071130111</v>
          </cell>
          <cell r="N241" t="str">
            <v>IG AGF Canadian Diversified Growth Corp Class</v>
          </cell>
          <cell r="O241">
            <v>3730.32</v>
          </cell>
          <cell r="P241">
            <v>206</v>
          </cell>
        </row>
        <row r="242">
          <cell r="K242" t="str">
            <v>630111000</v>
          </cell>
          <cell r="L242" t="str">
            <v>SALES</v>
          </cell>
          <cell r="M242" t="str">
            <v>1001081130111</v>
          </cell>
          <cell r="N242" t="str">
            <v>IG AGF Canadian Growth Corp Class</v>
          </cell>
          <cell r="O242">
            <v>18841.740000000002</v>
          </cell>
          <cell r="P242">
            <v>297</v>
          </cell>
        </row>
        <row r="243">
          <cell r="K243" t="str">
            <v>630111000</v>
          </cell>
          <cell r="L243" t="str">
            <v>SALES</v>
          </cell>
          <cell r="M243" t="str">
            <v>1001091110111</v>
          </cell>
          <cell r="N243" t="str">
            <v>Investors US Large Cap Value Corp Class</v>
          </cell>
          <cell r="O243">
            <v>81359.06</v>
          </cell>
          <cell r="P243">
            <v>4086</v>
          </cell>
        </row>
        <row r="244">
          <cell r="K244" t="str">
            <v>630111000</v>
          </cell>
          <cell r="L244" t="str">
            <v>SALES</v>
          </cell>
          <cell r="M244" t="str">
            <v>1001101110111</v>
          </cell>
          <cell r="N244" t="str">
            <v>Investors US Opportunities Corp Class</v>
          </cell>
          <cell r="O244">
            <v>10746.38</v>
          </cell>
          <cell r="P244">
            <v>643</v>
          </cell>
        </row>
        <row r="245">
          <cell r="K245" t="str">
            <v>630111000</v>
          </cell>
          <cell r="L245" t="str">
            <v>SALES</v>
          </cell>
          <cell r="M245" t="str">
            <v>1001111110111</v>
          </cell>
          <cell r="N245" t="str">
            <v>Investors US Large Cap Growth Corp Class</v>
          </cell>
          <cell r="O245">
            <v>6359.43</v>
          </cell>
          <cell r="P245">
            <v>485</v>
          </cell>
        </row>
        <row r="246">
          <cell r="K246" t="str">
            <v>630111000</v>
          </cell>
          <cell r="L246" t="str">
            <v>SALES</v>
          </cell>
          <cell r="M246" t="str">
            <v>1001121290111</v>
          </cell>
          <cell r="N246" t="str">
            <v>IG FI US Equity Corp Class</v>
          </cell>
          <cell r="O246">
            <v>2771.65</v>
          </cell>
          <cell r="P246">
            <v>3342</v>
          </cell>
        </row>
        <row r="247">
          <cell r="K247" t="str">
            <v>630111000</v>
          </cell>
          <cell r="L247" t="str">
            <v>SALES</v>
          </cell>
          <cell r="M247" t="str">
            <v>1001131130111</v>
          </cell>
          <cell r="N247" t="str">
            <v>IG AGF US Growth Corp Class</v>
          </cell>
          <cell r="O247">
            <v>15368.05</v>
          </cell>
          <cell r="P247">
            <v>522</v>
          </cell>
        </row>
        <row r="248">
          <cell r="K248" t="str">
            <v>630111000</v>
          </cell>
          <cell r="L248" t="str">
            <v>SALES</v>
          </cell>
          <cell r="M248" t="str">
            <v>1001142220111</v>
          </cell>
          <cell r="N248" t="str">
            <v>IG Goldman Sachs US Equity Corp Class</v>
          </cell>
          <cell r="O248">
            <v>111402.76</v>
          </cell>
          <cell r="P248">
            <v>516</v>
          </cell>
        </row>
        <row r="249">
          <cell r="K249" t="str">
            <v>630111000</v>
          </cell>
          <cell r="L249" t="str">
            <v>SALES</v>
          </cell>
          <cell r="M249" t="str">
            <v>1001151110111</v>
          </cell>
          <cell r="N249" t="str">
            <v>Investors Global Corp Class</v>
          </cell>
          <cell r="O249">
            <v>63457.18</v>
          </cell>
          <cell r="P249">
            <v>680</v>
          </cell>
        </row>
        <row r="250">
          <cell r="K250" t="str">
            <v>630111000</v>
          </cell>
          <cell r="L250" t="str">
            <v>SALES</v>
          </cell>
          <cell r="M250" t="str">
            <v>1001161110111</v>
          </cell>
          <cell r="N250" t="str">
            <v>Investors North American Growth Corp Class</v>
          </cell>
          <cell r="O250">
            <v>29354.94</v>
          </cell>
          <cell r="P250">
            <v>1254</v>
          </cell>
        </row>
        <row r="251">
          <cell r="K251" t="str">
            <v>630111000</v>
          </cell>
          <cell r="L251" t="str">
            <v>SALES</v>
          </cell>
          <cell r="M251" t="str">
            <v>1001171110111</v>
          </cell>
          <cell r="N251" t="str">
            <v>Investors Pacific International Corp Class</v>
          </cell>
          <cell r="O251">
            <v>3983.5</v>
          </cell>
          <cell r="P251">
            <v>197</v>
          </cell>
        </row>
        <row r="252">
          <cell r="K252" t="str">
            <v>630111000</v>
          </cell>
          <cell r="L252" t="str">
            <v>SALES</v>
          </cell>
          <cell r="M252" t="str">
            <v>1001181110111</v>
          </cell>
          <cell r="N252" t="str">
            <v>Investors Japanese Growth Corp Class</v>
          </cell>
          <cell r="O252">
            <v>7473.8</v>
          </cell>
          <cell r="P252">
            <v>178</v>
          </cell>
        </row>
        <row r="253">
          <cell r="K253" t="str">
            <v>630111000</v>
          </cell>
          <cell r="L253" t="str">
            <v>SALES</v>
          </cell>
          <cell r="M253" t="str">
            <v>1001191110111</v>
          </cell>
          <cell r="N253" t="str">
            <v>Investors Latin American Growth Corp Class</v>
          </cell>
          <cell r="O253">
            <v>581.79</v>
          </cell>
          <cell r="P253">
            <v>153</v>
          </cell>
        </row>
        <row r="254">
          <cell r="K254" t="str">
            <v>630111000</v>
          </cell>
          <cell r="L254" t="str">
            <v>SALES</v>
          </cell>
          <cell r="M254" t="str">
            <v>1001201110111</v>
          </cell>
          <cell r="N254" t="str">
            <v>Investors European Growth Corp Class</v>
          </cell>
          <cell r="O254">
            <v>88428.19</v>
          </cell>
          <cell r="P254">
            <v>1162</v>
          </cell>
        </row>
        <row r="255">
          <cell r="K255" t="str">
            <v>630111000</v>
          </cell>
          <cell r="L255" t="str">
            <v>SALES</v>
          </cell>
          <cell r="M255" t="str">
            <v>1001211110111</v>
          </cell>
          <cell r="N255" t="str">
            <v>Investors European Mid-Cap Growth Corp Class</v>
          </cell>
          <cell r="O255">
            <v>23677.439999999999</v>
          </cell>
          <cell r="P255">
            <v>822</v>
          </cell>
        </row>
        <row r="256">
          <cell r="K256" t="str">
            <v>630111000</v>
          </cell>
          <cell r="L256" t="str">
            <v>SALES</v>
          </cell>
          <cell r="M256" t="str">
            <v>1001221110111</v>
          </cell>
          <cell r="N256" t="str">
            <v>Investors Pan Asian Growth Corp Class</v>
          </cell>
          <cell r="O256">
            <v>833.68</v>
          </cell>
          <cell r="P256">
            <v>237</v>
          </cell>
        </row>
        <row r="257">
          <cell r="K257" t="str">
            <v>630111000</v>
          </cell>
          <cell r="L257" t="str">
            <v>SALES</v>
          </cell>
          <cell r="M257" t="str">
            <v>1001237150111</v>
          </cell>
          <cell r="N257" t="str">
            <v>IG Templeton International Equity Corp Class</v>
          </cell>
          <cell r="O257">
            <v>16409.560000000001</v>
          </cell>
          <cell r="P257">
            <v>694</v>
          </cell>
        </row>
        <row r="258">
          <cell r="K258" t="str">
            <v>630111000</v>
          </cell>
          <cell r="L258" t="str">
            <v>SALES</v>
          </cell>
          <cell r="M258" t="str">
            <v>1001241290111</v>
          </cell>
          <cell r="N258" t="str">
            <v>IG FI Global Equity Corp Class</v>
          </cell>
          <cell r="O258">
            <v>17149.22</v>
          </cell>
          <cell r="P258">
            <v>8222</v>
          </cell>
        </row>
        <row r="259">
          <cell r="K259" t="str">
            <v>630111000</v>
          </cell>
          <cell r="L259" t="str">
            <v>SALES</v>
          </cell>
          <cell r="M259" t="str">
            <v>1001251130111</v>
          </cell>
          <cell r="N259" t="str">
            <v>IG AGF Asian Growth Corp Class</v>
          </cell>
          <cell r="O259">
            <v>1460.33</v>
          </cell>
          <cell r="P259">
            <v>167</v>
          </cell>
        </row>
        <row r="260">
          <cell r="K260" t="str">
            <v>630111000</v>
          </cell>
          <cell r="L260" t="str">
            <v>SALES</v>
          </cell>
          <cell r="M260" t="str">
            <v>1001261130111</v>
          </cell>
          <cell r="N260" t="str">
            <v>IG AGF International Equity Corp Class</v>
          </cell>
          <cell r="O260">
            <v>15418.06</v>
          </cell>
          <cell r="P260">
            <v>300</v>
          </cell>
        </row>
        <row r="261">
          <cell r="K261" t="str">
            <v>630111000</v>
          </cell>
          <cell r="L261" t="str">
            <v>SALES</v>
          </cell>
          <cell r="M261" t="str">
            <v>1001271390111</v>
          </cell>
          <cell r="N261" t="str">
            <v>IG MFC Ivy European Corp Class</v>
          </cell>
          <cell r="O261">
            <v>21611.22</v>
          </cell>
          <cell r="P261">
            <v>552</v>
          </cell>
        </row>
        <row r="262">
          <cell r="K262" t="str">
            <v>630111000</v>
          </cell>
          <cell r="L262" t="str">
            <v>SALES</v>
          </cell>
          <cell r="M262" t="str">
            <v>1001281390111</v>
          </cell>
          <cell r="N262" t="str">
            <v>IG MFC Universal Emerging Growth Corp Class</v>
          </cell>
          <cell r="O262">
            <v>3009.1</v>
          </cell>
          <cell r="P262">
            <v>199</v>
          </cell>
        </row>
        <row r="263">
          <cell r="K263" t="str">
            <v>630111000</v>
          </cell>
          <cell r="L263" t="str">
            <v>SALES</v>
          </cell>
          <cell r="M263" t="str">
            <v>1001291390111</v>
          </cell>
          <cell r="N263" t="str">
            <v>IG MFC Ivy Foreign Equity Corp Class</v>
          </cell>
          <cell r="O263">
            <v>96533.84</v>
          </cell>
          <cell r="P263">
            <v>752</v>
          </cell>
        </row>
        <row r="264">
          <cell r="K264" t="str">
            <v>630111000</v>
          </cell>
          <cell r="L264" t="str">
            <v>SALES</v>
          </cell>
          <cell r="M264" t="str">
            <v>1001301950111</v>
          </cell>
          <cell r="N264" t="str">
            <v>Investors Mergers &amp; Acquisitions Corp Class</v>
          </cell>
          <cell r="O264">
            <v>57562.16</v>
          </cell>
          <cell r="P264">
            <v>581</v>
          </cell>
        </row>
        <row r="265">
          <cell r="K265" t="str">
            <v>630111000</v>
          </cell>
          <cell r="L265" t="str">
            <v>SALES</v>
          </cell>
          <cell r="M265" t="str">
            <v>1001311110111</v>
          </cell>
          <cell r="N265" t="str">
            <v>Investors Global Financial Services Corp Class</v>
          </cell>
          <cell r="O265">
            <v>14646.54</v>
          </cell>
          <cell r="P265">
            <v>590</v>
          </cell>
        </row>
        <row r="266">
          <cell r="K266" t="str">
            <v>630111000</v>
          </cell>
          <cell r="L266" t="str">
            <v>SALES</v>
          </cell>
          <cell r="M266" t="str">
            <v>1001321110111</v>
          </cell>
          <cell r="N266" t="str">
            <v>Investors Global e.Commerce Corp Class</v>
          </cell>
          <cell r="O266">
            <v>75385.89</v>
          </cell>
          <cell r="P266">
            <v>223</v>
          </cell>
        </row>
        <row r="267">
          <cell r="K267" t="str">
            <v>630111000</v>
          </cell>
          <cell r="L267" t="str">
            <v>SALES</v>
          </cell>
          <cell r="M267" t="str">
            <v>1001331110111</v>
          </cell>
          <cell r="N267" t="str">
            <v>Investors Global Science &amp; Technology Corp Class</v>
          </cell>
          <cell r="O267">
            <v>56539.41</v>
          </cell>
          <cell r="P267">
            <v>589</v>
          </cell>
        </row>
        <row r="268">
          <cell r="K268" t="str">
            <v>630111000</v>
          </cell>
          <cell r="L268" t="str">
            <v>SALES</v>
          </cell>
          <cell r="M268" t="str">
            <v>1001341110111</v>
          </cell>
          <cell r="N268" t="str">
            <v>Investors International Small Cap Corp Class</v>
          </cell>
          <cell r="O268">
            <v>24375.82</v>
          </cell>
          <cell r="P268">
            <v>380</v>
          </cell>
        </row>
        <row r="269">
          <cell r="K269" t="str">
            <v>630111000</v>
          </cell>
          <cell r="L269" t="str">
            <v>SALES</v>
          </cell>
          <cell r="M269" t="str">
            <v>1001351110111</v>
          </cell>
          <cell r="N269" t="str">
            <v>Investors Global Health Care Corp Class</v>
          </cell>
          <cell r="O269">
            <v>56539.41</v>
          </cell>
          <cell r="P269">
            <v>1786</v>
          </cell>
        </row>
        <row r="270">
          <cell r="K270" t="str">
            <v>630111000</v>
          </cell>
          <cell r="L270" t="str">
            <v>SALES</v>
          </cell>
          <cell r="M270" t="str">
            <v>1001361110111</v>
          </cell>
          <cell r="N270" t="str">
            <v>Investors Managed Yield Corp Class</v>
          </cell>
          <cell r="O270">
            <v>101165.63</v>
          </cell>
          <cell r="P270">
            <v>946</v>
          </cell>
        </row>
        <row r="271">
          <cell r="K271" t="str">
            <v>630111000</v>
          </cell>
          <cell r="L271" t="str">
            <v>SALES</v>
          </cell>
          <cell r="M271" t="str">
            <v>1001372190111</v>
          </cell>
          <cell r="N271" t="str">
            <v>IG Janus American Equity Corp Class</v>
          </cell>
          <cell r="O271">
            <v>9732.1</v>
          </cell>
          <cell r="P271">
            <v>3510</v>
          </cell>
        </row>
        <row r="272">
          <cell r="K272" t="str">
            <v>630111000</v>
          </cell>
          <cell r="L272" t="str">
            <v>SALES</v>
          </cell>
          <cell r="M272" t="str">
            <v>1001381110111</v>
          </cell>
          <cell r="N272" t="str">
            <v>Investors Global Natural Resources Corp Class</v>
          </cell>
          <cell r="O272">
            <v>37692.94</v>
          </cell>
          <cell r="P272">
            <v>375</v>
          </cell>
        </row>
        <row r="273">
          <cell r="K273" t="str">
            <v>630111000</v>
          </cell>
          <cell r="L273" t="str">
            <v>SALES</v>
          </cell>
          <cell r="M273" t="str">
            <v>1001391110111</v>
          </cell>
          <cell r="N273" t="str">
            <v>Investors Global Consumer Companies Corp Class</v>
          </cell>
          <cell r="O273">
            <v>75385.89</v>
          </cell>
          <cell r="P273">
            <v>465</v>
          </cell>
        </row>
        <row r="274">
          <cell r="K274" t="str">
            <v>630111000</v>
          </cell>
          <cell r="L274" t="str">
            <v>SALES</v>
          </cell>
          <cell r="M274" t="str">
            <v>1001401110111</v>
          </cell>
          <cell r="N274" t="str">
            <v>Investors Global Infrastructure Corp Class</v>
          </cell>
          <cell r="O274">
            <v>75385.89</v>
          </cell>
          <cell r="P274">
            <v>502</v>
          </cell>
        </row>
        <row r="275">
          <cell r="K275" t="str">
            <v>630111000</v>
          </cell>
          <cell r="L275" t="str">
            <v>SALES</v>
          </cell>
          <cell r="M275" t="str">
            <v>1001411110111</v>
          </cell>
          <cell r="N275" t="str">
            <v>Investors US Small Cap Corp Class</v>
          </cell>
          <cell r="O275">
            <v>24392.78</v>
          </cell>
          <cell r="P275">
            <v>511</v>
          </cell>
        </row>
        <row r="276">
          <cell r="K276" t="str">
            <v>630111000</v>
          </cell>
          <cell r="L276" t="str">
            <v>SALES</v>
          </cell>
          <cell r="M276" t="str">
            <v>10IPBF1110111</v>
          </cell>
          <cell r="N276" t="str">
            <v>Investors Pooled Bond Fund</v>
          </cell>
          <cell r="O276">
            <v>0</v>
          </cell>
          <cell r="P276">
            <v>0</v>
          </cell>
        </row>
        <row r="277">
          <cell r="K277" t="str">
            <v>630111000</v>
          </cell>
          <cell r="L277" t="str">
            <v>SALES</v>
          </cell>
          <cell r="M277" t="str">
            <v>10IPEF1110111</v>
          </cell>
          <cell r="N277" t="str">
            <v>Investors Pooled Equity Fund</v>
          </cell>
          <cell r="O277">
            <v>0</v>
          </cell>
          <cell r="P277">
            <v>0</v>
          </cell>
        </row>
        <row r="278">
          <cell r="K278" t="str">
            <v>630111000</v>
          </cell>
          <cell r="L278" t="str">
            <v>SALES</v>
          </cell>
          <cell r="M278" t="str">
            <v>10IPMF1110111</v>
          </cell>
          <cell r="N278" t="str">
            <v>Investors Pooled Mortgage Fund</v>
          </cell>
          <cell r="O278">
            <v>0</v>
          </cell>
          <cell r="P278">
            <v>0</v>
          </cell>
        </row>
        <row r="279">
          <cell r="K279" t="str">
            <v>630111000</v>
          </cell>
          <cell r="L279" t="str">
            <v>SALES</v>
          </cell>
          <cell r="M279" t="str">
            <v>10WRAP</v>
          </cell>
          <cell r="N279" t="str">
            <v>iProfile Fund Pools</v>
          </cell>
          <cell r="O279">
            <v>274000</v>
          </cell>
          <cell r="P279">
            <v>76216</v>
          </cell>
        </row>
        <row r="280">
          <cell r="K280" t="str">
            <v>630112000</v>
          </cell>
          <cell r="L280" t="str">
            <v>REDEMPTIONS</v>
          </cell>
          <cell r="M280" t="str">
            <v>1000011110111</v>
          </cell>
          <cell r="N280" t="str">
            <v>Investors Government Bond Fund</v>
          </cell>
          <cell r="O280">
            <v>-71184.28</v>
          </cell>
          <cell r="P280">
            <v>-91102</v>
          </cell>
        </row>
        <row r="281">
          <cell r="K281" t="str">
            <v>630112000</v>
          </cell>
          <cell r="L281" t="str">
            <v>REDEMPTIONS</v>
          </cell>
          <cell r="M281" t="str">
            <v>10000111101110015</v>
          </cell>
          <cell r="N281" t="str">
            <v>Investors Government Bond Fund - IIP</v>
          </cell>
          <cell r="O281">
            <v>-19395.759999999998</v>
          </cell>
          <cell r="P281">
            <v>-24122.67</v>
          </cell>
        </row>
        <row r="282">
          <cell r="K282" t="str">
            <v>630112000</v>
          </cell>
          <cell r="L282" t="str">
            <v>REDEMPTIONS</v>
          </cell>
          <cell r="M282" t="str">
            <v>10000111101110017</v>
          </cell>
          <cell r="N282" t="str">
            <v>Investors Government Bond Fund - IIPP</v>
          </cell>
          <cell r="O282">
            <v>-38101.86</v>
          </cell>
          <cell r="P282">
            <v>-47962.5</v>
          </cell>
        </row>
        <row r="283">
          <cell r="K283" t="str">
            <v>630112000</v>
          </cell>
          <cell r="L283" t="str">
            <v>REDEMPTIONS</v>
          </cell>
          <cell r="M283" t="str">
            <v>10000111101110018</v>
          </cell>
          <cell r="N283" t="str">
            <v>Investors Government Bond Fund - IGPP</v>
          </cell>
          <cell r="O283">
            <v>-7280.09</v>
          </cell>
          <cell r="P283">
            <v>-8989.7999999999993</v>
          </cell>
        </row>
        <row r="284">
          <cell r="K284" t="str">
            <v>630112000</v>
          </cell>
          <cell r="L284" t="str">
            <v>REDEMPTIONS</v>
          </cell>
          <cell r="M284" t="str">
            <v>10000111101110020</v>
          </cell>
          <cell r="N284" t="str">
            <v>Investors Government Bond Fund - IRPP</v>
          </cell>
          <cell r="O284">
            <v>-8352.89</v>
          </cell>
          <cell r="P284">
            <v>-10333.1</v>
          </cell>
        </row>
        <row r="285">
          <cell r="K285" t="str">
            <v>630112000</v>
          </cell>
          <cell r="L285" t="str">
            <v>REDEMPTIONS</v>
          </cell>
          <cell r="M285" t="str">
            <v>10000111101110084</v>
          </cell>
          <cell r="N285" t="str">
            <v>IG Govt Bond - IWCP</v>
          </cell>
          <cell r="O285">
            <v>-587.01</v>
          </cell>
          <cell r="P285">
            <v>-832.75</v>
          </cell>
        </row>
        <row r="286">
          <cell r="K286" t="str">
            <v>630112000</v>
          </cell>
          <cell r="L286" t="str">
            <v>REDEMPTIONS</v>
          </cell>
          <cell r="M286" t="str">
            <v>10000111101110085</v>
          </cell>
          <cell r="N286" t="str">
            <v>IG Govt Bond - IWMC</v>
          </cell>
          <cell r="O286">
            <v>-518.04</v>
          </cell>
          <cell r="P286">
            <v>-706.32</v>
          </cell>
        </row>
        <row r="287">
          <cell r="K287" t="str">
            <v>630112000</v>
          </cell>
          <cell r="L287" t="str">
            <v>REDEMPTIONS</v>
          </cell>
          <cell r="M287" t="str">
            <v>10000111101110086</v>
          </cell>
          <cell r="N287" t="str">
            <v>IG Govt Bond - IWMP</v>
          </cell>
          <cell r="O287">
            <v>-717.29</v>
          </cell>
          <cell r="P287">
            <v>-1041.1500000000001</v>
          </cell>
        </row>
        <row r="288">
          <cell r="K288" t="str">
            <v>630112000</v>
          </cell>
          <cell r="L288" t="str">
            <v>REDEMPTIONS</v>
          </cell>
          <cell r="M288" t="str">
            <v>10000111101110087</v>
          </cell>
          <cell r="N288" t="str">
            <v>IG Govt Bond - IWMA</v>
          </cell>
          <cell r="O288">
            <v>-203.23</v>
          </cell>
          <cell r="P288">
            <v>-347.97</v>
          </cell>
        </row>
        <row r="289">
          <cell r="K289" t="str">
            <v>630112000</v>
          </cell>
          <cell r="L289" t="str">
            <v>REDEMPTIONS</v>
          </cell>
          <cell r="M289" t="str">
            <v>10000111101110088</v>
          </cell>
          <cell r="N289" t="str">
            <v>IG Govt Bond - WMAR</v>
          </cell>
          <cell r="O289">
            <v>-484.11</v>
          </cell>
          <cell r="P289">
            <v>-772.4</v>
          </cell>
        </row>
        <row r="290">
          <cell r="K290" t="str">
            <v>630112000</v>
          </cell>
          <cell r="L290" t="str">
            <v>REDEMPTIONS</v>
          </cell>
          <cell r="M290" t="str">
            <v>1000021110111</v>
          </cell>
          <cell r="N290" t="str">
            <v>Investors Mutual of Canada</v>
          </cell>
          <cell r="O290">
            <v>-135884.07999999999</v>
          </cell>
          <cell r="P290">
            <v>-169036</v>
          </cell>
        </row>
        <row r="291">
          <cell r="K291" t="str">
            <v>630112000</v>
          </cell>
          <cell r="L291" t="str">
            <v>REDEMPTIONS</v>
          </cell>
          <cell r="M291" t="str">
            <v>10000211101110017</v>
          </cell>
          <cell r="N291" t="str">
            <v>Investors Mutual of Canada - IIPP</v>
          </cell>
          <cell r="O291">
            <v>-22861.119999999999</v>
          </cell>
          <cell r="P291">
            <v>-28777.5</v>
          </cell>
        </row>
        <row r="292">
          <cell r="K292" t="str">
            <v>630112000</v>
          </cell>
          <cell r="L292" t="str">
            <v>REDEMPTIONS</v>
          </cell>
          <cell r="M292" t="str">
            <v>1000031110111</v>
          </cell>
          <cell r="N292" t="str">
            <v>Investors Japanese Growth Fund</v>
          </cell>
          <cell r="O292">
            <v>-10720.12</v>
          </cell>
          <cell r="P292">
            <v>-12194</v>
          </cell>
        </row>
        <row r="293">
          <cell r="K293" t="str">
            <v>630112000</v>
          </cell>
          <cell r="L293" t="str">
            <v>REDEMPTIONS</v>
          </cell>
          <cell r="M293" t="str">
            <v>10000311101110023</v>
          </cell>
          <cell r="N293" t="str">
            <v>Investors Japanese Growth Fund - IWGP</v>
          </cell>
          <cell r="O293">
            <v>-7596.74</v>
          </cell>
          <cell r="P293">
            <v>-8551.7999999999993</v>
          </cell>
        </row>
        <row r="294">
          <cell r="K294" t="str">
            <v>630112000</v>
          </cell>
          <cell r="L294" t="str">
            <v>REDEMPTIONS</v>
          </cell>
          <cell r="M294" t="str">
            <v>10000311101110053</v>
          </cell>
          <cell r="N294" t="str">
            <v>Investors Japanese Growth Fund - IRHP</v>
          </cell>
          <cell r="O294">
            <v>-960.41</v>
          </cell>
          <cell r="P294">
            <v>-1098.95</v>
          </cell>
        </row>
        <row r="295">
          <cell r="K295" t="str">
            <v>630112000</v>
          </cell>
          <cell r="L295" t="str">
            <v>REDEMPTIONS</v>
          </cell>
          <cell r="M295" t="str">
            <v>10000311101110065</v>
          </cell>
          <cell r="N295" t="str">
            <v>Investors Japanese Growth RSP Fund</v>
          </cell>
          <cell r="O295">
            <v>-3331.43</v>
          </cell>
          <cell r="P295">
            <v>-3896</v>
          </cell>
        </row>
        <row r="296">
          <cell r="K296" t="str">
            <v>630112000</v>
          </cell>
          <cell r="L296" t="str">
            <v>REDEMPTIONS</v>
          </cell>
          <cell r="M296" t="str">
            <v>10000311101110087</v>
          </cell>
          <cell r="N296" t="str">
            <v>IG Japanese Growth - IWMA</v>
          </cell>
          <cell r="O296">
            <v>-174.2</v>
          </cell>
          <cell r="P296">
            <v>-298.26</v>
          </cell>
        </row>
        <row r="297">
          <cell r="K297" t="str">
            <v>630112000</v>
          </cell>
          <cell r="L297" t="str">
            <v>REDEMPTIONS</v>
          </cell>
          <cell r="M297" t="str">
            <v>10000311101110088</v>
          </cell>
          <cell r="N297" t="str">
            <v>IG Japanese Growth - WMAR</v>
          </cell>
          <cell r="O297">
            <v>-242.05</v>
          </cell>
          <cell r="P297">
            <v>-386.2</v>
          </cell>
        </row>
        <row r="298">
          <cell r="K298" t="str">
            <v>630112000</v>
          </cell>
          <cell r="L298" t="str">
            <v>REDEMPTIONS</v>
          </cell>
          <cell r="M298" t="str">
            <v>10000311101110089</v>
          </cell>
          <cell r="N298" t="str">
            <v>IG Japanese Growth - IWAP</v>
          </cell>
          <cell r="O298">
            <v>-58.59</v>
          </cell>
          <cell r="P298">
            <v>-72.2</v>
          </cell>
        </row>
        <row r="299">
          <cell r="K299" t="str">
            <v>630112000</v>
          </cell>
          <cell r="L299" t="str">
            <v>REDEMPTIONS</v>
          </cell>
          <cell r="M299" t="str">
            <v>1000041110111</v>
          </cell>
          <cell r="N299" t="str">
            <v>Investors North American Growth Fund</v>
          </cell>
          <cell r="O299">
            <v>-84583.59</v>
          </cell>
          <cell r="P299">
            <v>-102130</v>
          </cell>
        </row>
        <row r="300">
          <cell r="K300" t="str">
            <v>630112000</v>
          </cell>
          <cell r="L300" t="str">
            <v>REDEMPTIONS</v>
          </cell>
          <cell r="M300" t="str">
            <v>10000411101110016</v>
          </cell>
          <cell r="N300" t="str">
            <v>Investors North American Growth - IGP</v>
          </cell>
          <cell r="O300">
            <v>-6078.75</v>
          </cell>
          <cell r="P300">
            <v>-7405.1</v>
          </cell>
        </row>
        <row r="301">
          <cell r="K301" t="str">
            <v>630112000</v>
          </cell>
          <cell r="L301" t="str">
            <v>REDEMPTIONS</v>
          </cell>
          <cell r="M301" t="str">
            <v>10000411101110023</v>
          </cell>
          <cell r="N301" t="str">
            <v>Investors North American Growth - IWGP</v>
          </cell>
          <cell r="O301">
            <v>-7596.74</v>
          </cell>
          <cell r="P301">
            <v>-8551.7999999999993</v>
          </cell>
        </row>
        <row r="302">
          <cell r="K302" t="str">
            <v>630112000</v>
          </cell>
          <cell r="L302" t="str">
            <v>REDEMPTIONS</v>
          </cell>
          <cell r="M302" t="str">
            <v>1000051110111</v>
          </cell>
          <cell r="N302" t="str">
            <v>Investors Mortgage Fund</v>
          </cell>
          <cell r="O302">
            <v>-111664.3</v>
          </cell>
          <cell r="P302">
            <v>-144061</v>
          </cell>
        </row>
        <row r="303">
          <cell r="K303" t="str">
            <v>630112000</v>
          </cell>
          <cell r="L303" t="str">
            <v>REDEMPTIONS</v>
          </cell>
          <cell r="M303" t="str">
            <v>10000511101110015</v>
          </cell>
          <cell r="N303" t="str">
            <v>Investors Mortgage Fund - IIP</v>
          </cell>
          <cell r="O303">
            <v>-19395.759999999998</v>
          </cell>
          <cell r="P303">
            <v>-24122.67</v>
          </cell>
        </row>
        <row r="304">
          <cell r="K304" t="str">
            <v>630112000</v>
          </cell>
          <cell r="L304" t="str">
            <v>REDEMPTIONS</v>
          </cell>
          <cell r="M304" t="str">
            <v>10000511101110017</v>
          </cell>
          <cell r="N304" t="str">
            <v>Investors Mortgage Fund - IIPP</v>
          </cell>
          <cell r="O304">
            <v>-22861.119999999999</v>
          </cell>
          <cell r="P304">
            <v>-28777.5</v>
          </cell>
        </row>
        <row r="305">
          <cell r="K305" t="str">
            <v>630112000</v>
          </cell>
          <cell r="L305" t="str">
            <v>REDEMPTIONS</v>
          </cell>
          <cell r="M305" t="str">
            <v>10000511101110020</v>
          </cell>
          <cell r="N305" t="str">
            <v>Investors Mortgage Fund - IRPP</v>
          </cell>
          <cell r="O305">
            <v>-8352.89</v>
          </cell>
          <cell r="P305">
            <v>-10333.1</v>
          </cell>
        </row>
        <row r="306">
          <cell r="K306" t="str">
            <v>630112000</v>
          </cell>
          <cell r="L306" t="str">
            <v>REDEMPTIONS</v>
          </cell>
          <cell r="M306" t="str">
            <v>1000061110111</v>
          </cell>
          <cell r="N306" t="str">
            <v>Investors US Large Cap Value Fund</v>
          </cell>
          <cell r="O306">
            <v>-166347.5</v>
          </cell>
          <cell r="P306">
            <v>-203363</v>
          </cell>
        </row>
        <row r="307">
          <cell r="K307" t="str">
            <v>630112000</v>
          </cell>
          <cell r="L307" t="str">
            <v>REDEMPTIONS</v>
          </cell>
          <cell r="M307" t="str">
            <v>10000611101110016</v>
          </cell>
          <cell r="N307" t="str">
            <v>Investors US Large Cap Value Fund - IGP</v>
          </cell>
          <cell r="O307">
            <v>-12157.5</v>
          </cell>
          <cell r="P307">
            <v>-14810.2</v>
          </cell>
        </row>
        <row r="308">
          <cell r="K308" t="str">
            <v>630112000</v>
          </cell>
          <cell r="L308" t="str">
            <v>REDEMPTIONS</v>
          </cell>
          <cell r="M308" t="str">
            <v>10000611101110018</v>
          </cell>
          <cell r="N308" t="str">
            <v>Investors US Large Cap Value Fund - IGPP</v>
          </cell>
          <cell r="O308">
            <v>-5460.07</v>
          </cell>
          <cell r="P308">
            <v>-6742.35</v>
          </cell>
        </row>
        <row r="309">
          <cell r="K309" t="str">
            <v>630112000</v>
          </cell>
          <cell r="L309" t="str">
            <v>REDEMPTIONS</v>
          </cell>
          <cell r="M309" t="str">
            <v>10000611101110063</v>
          </cell>
          <cell r="N309" t="str">
            <v>Investors US Large Cap Value RSP Fund</v>
          </cell>
          <cell r="O309">
            <v>-32353.25</v>
          </cell>
          <cell r="P309">
            <v>-40956</v>
          </cell>
        </row>
        <row r="310">
          <cell r="K310" t="str">
            <v>630112000</v>
          </cell>
          <cell r="L310" t="str">
            <v>REDEMPTIONS</v>
          </cell>
          <cell r="M310" t="str">
            <v>10000611101110087</v>
          </cell>
          <cell r="N310" t="str">
            <v>IG US Large Cap Value - IWMA</v>
          </cell>
          <cell r="O310">
            <v>-493.56</v>
          </cell>
          <cell r="P310">
            <v>-845.07</v>
          </cell>
        </row>
        <row r="311">
          <cell r="K311" t="str">
            <v>630112000</v>
          </cell>
          <cell r="L311" t="str">
            <v>REDEMPTIONS</v>
          </cell>
          <cell r="M311" t="str">
            <v>10000611101110088</v>
          </cell>
          <cell r="N311" t="str">
            <v>IG US Large Cap Value - WMAR</v>
          </cell>
          <cell r="O311">
            <v>-484.11</v>
          </cell>
          <cell r="P311">
            <v>-772.4</v>
          </cell>
        </row>
        <row r="312">
          <cell r="K312" t="str">
            <v>630112000</v>
          </cell>
          <cell r="L312" t="str">
            <v>REDEMPTIONS</v>
          </cell>
          <cell r="M312" t="str">
            <v>10000611101110089</v>
          </cell>
          <cell r="N312" t="str">
            <v>IG US Large Cap Value - IWAP</v>
          </cell>
          <cell r="O312">
            <v>-210.92</v>
          </cell>
          <cell r="P312">
            <v>-259.92</v>
          </cell>
        </row>
        <row r="313">
          <cell r="K313" t="str">
            <v>630112000</v>
          </cell>
          <cell r="L313" t="str">
            <v>REDEMPTIONS</v>
          </cell>
          <cell r="M313" t="str">
            <v>10000611101110090</v>
          </cell>
          <cell r="N313" t="str">
            <v>IG US Large Cap Value - IWAR</v>
          </cell>
          <cell r="O313">
            <v>-153.97999999999999</v>
          </cell>
          <cell r="P313">
            <v>-205.03</v>
          </cell>
        </row>
        <row r="314">
          <cell r="K314" t="str">
            <v>630112000</v>
          </cell>
          <cell r="L314" t="str">
            <v>REDEMPTIONS</v>
          </cell>
          <cell r="M314" t="str">
            <v>1000071110111</v>
          </cell>
          <cell r="N314" t="str">
            <v>Investors Retirement Mutual Fund</v>
          </cell>
          <cell r="O314">
            <v>-63853.56</v>
          </cell>
          <cell r="P314">
            <v>-77087</v>
          </cell>
        </row>
        <row r="315">
          <cell r="K315" t="str">
            <v>630112000</v>
          </cell>
          <cell r="L315" t="str">
            <v>REDEMPTIONS</v>
          </cell>
          <cell r="M315" t="str">
            <v>10000711101110019</v>
          </cell>
          <cell r="N315" t="str">
            <v>Investors Retirement Mutual Fund - IRGP</v>
          </cell>
          <cell r="O315">
            <v>-48064.94</v>
          </cell>
          <cell r="P315">
            <v>-57145.5</v>
          </cell>
        </row>
        <row r="316">
          <cell r="K316" t="str">
            <v>630112000</v>
          </cell>
          <cell r="L316" t="str">
            <v>REDEMPTIONS</v>
          </cell>
          <cell r="M316" t="str">
            <v>10000711101110020</v>
          </cell>
          <cell r="N316" t="str">
            <v>Investors Retirement Mutual Fund - IRPP</v>
          </cell>
          <cell r="O316">
            <v>-16705.77</v>
          </cell>
          <cell r="P316">
            <v>-20666.2</v>
          </cell>
        </row>
        <row r="317">
          <cell r="K317" t="str">
            <v>630112000</v>
          </cell>
          <cell r="L317" t="str">
            <v>REDEMPTIONS</v>
          </cell>
          <cell r="M317" t="str">
            <v>10000711101110053</v>
          </cell>
          <cell r="N317" t="str">
            <v>Investors Retirement Mutual Fund - IRHP</v>
          </cell>
          <cell r="O317">
            <v>-3841.63</v>
          </cell>
          <cell r="P317">
            <v>-4395.8</v>
          </cell>
        </row>
        <row r="318">
          <cell r="K318" t="str">
            <v>630112000</v>
          </cell>
          <cell r="L318" t="str">
            <v>REDEMPTIONS</v>
          </cell>
          <cell r="M318" t="str">
            <v>1000081110111</v>
          </cell>
          <cell r="N318" t="str">
            <v>Investors Dividend Fund</v>
          </cell>
          <cell r="O318">
            <v>-438421.15</v>
          </cell>
          <cell r="P318">
            <v>-541320</v>
          </cell>
        </row>
        <row r="319">
          <cell r="K319" t="str">
            <v>630112000</v>
          </cell>
          <cell r="L319" t="str">
            <v>REDEMPTIONS</v>
          </cell>
          <cell r="M319" t="str">
            <v>10000811101110017</v>
          </cell>
          <cell r="N319" t="str">
            <v>Investors Dividend Fund - IIPP</v>
          </cell>
          <cell r="O319">
            <v>-38101.86</v>
          </cell>
          <cell r="P319">
            <v>-47962.5</v>
          </cell>
        </row>
        <row r="320">
          <cell r="K320" t="str">
            <v>630112000</v>
          </cell>
          <cell r="L320" t="str">
            <v>REDEMPTIONS</v>
          </cell>
          <cell r="M320" t="str">
            <v>1000091110111</v>
          </cell>
          <cell r="N320" t="str">
            <v>Investors US Large Cap Growth Fund</v>
          </cell>
          <cell r="O320">
            <v>-15468.64</v>
          </cell>
          <cell r="P320">
            <v>-18934</v>
          </cell>
        </row>
        <row r="321">
          <cell r="K321" t="str">
            <v>630112000</v>
          </cell>
          <cell r="L321" t="str">
            <v>REDEMPTIONS</v>
          </cell>
          <cell r="M321" t="str">
            <v>10000911101110016</v>
          </cell>
          <cell r="N321" t="str">
            <v>Investors US Large Cap Growth Fund - IGP</v>
          </cell>
          <cell r="O321">
            <v>-6078.75</v>
          </cell>
          <cell r="P321">
            <v>-7405.1</v>
          </cell>
        </row>
        <row r="322">
          <cell r="K322" t="str">
            <v>630112000</v>
          </cell>
          <cell r="L322" t="str">
            <v>REDEMPTIONS</v>
          </cell>
          <cell r="M322" t="str">
            <v>10000911101110023</v>
          </cell>
          <cell r="N322" t="str">
            <v>Investors US Large Cap Growth - IWGP</v>
          </cell>
          <cell r="O322">
            <v>-5697.55</v>
          </cell>
          <cell r="P322">
            <v>-6413.85</v>
          </cell>
        </row>
        <row r="323">
          <cell r="K323" t="str">
            <v>630112000</v>
          </cell>
          <cell r="L323" t="str">
            <v>REDEMPTIONS</v>
          </cell>
          <cell r="M323" t="str">
            <v>10000911101110085</v>
          </cell>
          <cell r="N323" t="str">
            <v>IG US Large Cap Growth - IWMC</v>
          </cell>
          <cell r="O323">
            <v>-129.51</v>
          </cell>
          <cell r="P323">
            <v>-176.58</v>
          </cell>
        </row>
        <row r="324">
          <cell r="K324" t="str">
            <v>630112000</v>
          </cell>
          <cell r="L324" t="str">
            <v>REDEMPTIONS</v>
          </cell>
          <cell r="M324" t="str">
            <v>1000101110111</v>
          </cell>
          <cell r="N324" t="str">
            <v>Investors Canadian Equity Fund</v>
          </cell>
          <cell r="O324">
            <v>-110977.5</v>
          </cell>
          <cell r="P324">
            <v>-132543</v>
          </cell>
        </row>
        <row r="325">
          <cell r="K325" t="str">
            <v>630112000</v>
          </cell>
          <cell r="L325" t="str">
            <v>REDEMPTIONS</v>
          </cell>
          <cell r="M325" t="str">
            <v>10001011101110016</v>
          </cell>
          <cell r="N325" t="str">
            <v>Investors Canadian Equity Fund - IGP</v>
          </cell>
          <cell r="O325">
            <v>-12157.5</v>
          </cell>
          <cell r="P325">
            <v>-14810.2</v>
          </cell>
        </row>
        <row r="326">
          <cell r="K326" t="str">
            <v>630112000</v>
          </cell>
          <cell r="L326" t="str">
            <v>REDEMPTIONS</v>
          </cell>
          <cell r="M326" t="str">
            <v>10001011101110018</v>
          </cell>
          <cell r="N326" t="str">
            <v>Investors Canadian Equity Fund - IGPP</v>
          </cell>
          <cell r="O326">
            <v>-5460.07</v>
          </cell>
          <cell r="P326">
            <v>-6742.35</v>
          </cell>
        </row>
        <row r="327">
          <cell r="K327" t="str">
            <v>630112000</v>
          </cell>
          <cell r="L327" t="str">
            <v>REDEMPTIONS</v>
          </cell>
          <cell r="M327" t="str">
            <v>10001011101110019</v>
          </cell>
          <cell r="N327" t="str">
            <v>Investors Canadian Equity Fund - IRGP</v>
          </cell>
          <cell r="O327">
            <v>-28838.959999999999</v>
          </cell>
          <cell r="P327">
            <v>-34287.300000000003</v>
          </cell>
        </row>
        <row r="328">
          <cell r="K328" t="str">
            <v>630112000</v>
          </cell>
          <cell r="L328" t="str">
            <v>REDEMPTIONS</v>
          </cell>
          <cell r="M328" t="str">
            <v>10001011101110020</v>
          </cell>
          <cell r="N328" t="str">
            <v>Investors Canadian Equity Fund - IRPP</v>
          </cell>
          <cell r="O328">
            <v>-16705.77</v>
          </cell>
          <cell r="P328">
            <v>-20666.2</v>
          </cell>
        </row>
        <row r="329">
          <cell r="K329" t="str">
            <v>630112000</v>
          </cell>
          <cell r="L329" t="str">
            <v>REDEMPTIONS</v>
          </cell>
          <cell r="M329" t="str">
            <v>10001011101110087</v>
          </cell>
          <cell r="N329" t="str">
            <v>IG Cdn Equity - IWMA</v>
          </cell>
          <cell r="O329">
            <v>-493.56</v>
          </cell>
          <cell r="P329">
            <v>-845.07</v>
          </cell>
        </row>
        <row r="330">
          <cell r="K330" t="str">
            <v>630112000</v>
          </cell>
          <cell r="L330" t="str">
            <v>REDEMPTIONS</v>
          </cell>
          <cell r="M330" t="str">
            <v>10001011101110088</v>
          </cell>
          <cell r="N330" t="str">
            <v>IG Cdn Equity - WMAR</v>
          </cell>
          <cell r="O330">
            <v>-1113.44</v>
          </cell>
          <cell r="P330">
            <v>-1776.52</v>
          </cell>
        </row>
        <row r="331">
          <cell r="K331" t="str">
            <v>630112000</v>
          </cell>
          <cell r="L331" t="str">
            <v>REDEMPTIONS</v>
          </cell>
          <cell r="M331" t="str">
            <v>10001011101110090</v>
          </cell>
          <cell r="N331" t="str">
            <v>IG Cdn Equity - IWAR</v>
          </cell>
          <cell r="O331">
            <v>-175.98</v>
          </cell>
          <cell r="P331">
            <v>-234.32</v>
          </cell>
        </row>
        <row r="332">
          <cell r="K332" t="str">
            <v>630112000</v>
          </cell>
          <cell r="L332" t="str">
            <v>REDEMPTIONS</v>
          </cell>
          <cell r="M332" t="str">
            <v>1000111110111</v>
          </cell>
          <cell r="N332" t="str">
            <v>Investors Real Property Fund</v>
          </cell>
          <cell r="O332">
            <v>-18247.060000000001</v>
          </cell>
          <cell r="P332">
            <v>-24642</v>
          </cell>
        </row>
        <row r="333">
          <cell r="K333" t="str">
            <v>630112000</v>
          </cell>
          <cell r="L333" t="str">
            <v>REDEMPTIONS</v>
          </cell>
          <cell r="M333" t="str">
            <v>10001111101110017</v>
          </cell>
          <cell r="N333" t="str">
            <v>Investors Real Property Fund - IIPP</v>
          </cell>
          <cell r="O333">
            <v>-15240.74</v>
          </cell>
          <cell r="P333">
            <v>-19185</v>
          </cell>
        </row>
        <row r="334">
          <cell r="K334" t="str">
            <v>630112000</v>
          </cell>
          <cell r="L334" t="str">
            <v>REDEMPTIONS</v>
          </cell>
          <cell r="M334" t="str">
            <v>10001111101110018</v>
          </cell>
          <cell r="N334" t="str">
            <v>Investors Real Property Fund - IGPP</v>
          </cell>
          <cell r="O334">
            <v>-3640.05</v>
          </cell>
          <cell r="P334">
            <v>-4494.8999999999996</v>
          </cell>
        </row>
        <row r="335">
          <cell r="K335" t="str">
            <v>630112000</v>
          </cell>
          <cell r="L335" t="str">
            <v>REDEMPTIONS</v>
          </cell>
          <cell r="M335" t="str">
            <v>10001111101110020</v>
          </cell>
          <cell r="N335" t="str">
            <v>Investors Real Property Fund - IRPP</v>
          </cell>
          <cell r="O335">
            <v>-8352.89</v>
          </cell>
          <cell r="P335">
            <v>-10333.1</v>
          </cell>
        </row>
        <row r="336">
          <cell r="K336" t="str">
            <v>630112000</v>
          </cell>
          <cell r="L336" t="str">
            <v>REDEMPTIONS</v>
          </cell>
          <cell r="M336" t="str">
            <v>10001111101110084</v>
          </cell>
          <cell r="N336" t="str">
            <v>IG Real Property - IWCP</v>
          </cell>
          <cell r="O336">
            <v>-234.81</v>
          </cell>
          <cell r="P336">
            <v>-333.1</v>
          </cell>
        </row>
        <row r="337">
          <cell r="K337" t="str">
            <v>630112000</v>
          </cell>
          <cell r="L337" t="str">
            <v>REDEMPTIONS</v>
          </cell>
          <cell r="M337" t="str">
            <v>10001111101110085</v>
          </cell>
          <cell r="N337" t="str">
            <v>IG Real Property - IWMC</v>
          </cell>
          <cell r="O337">
            <v>-151.1</v>
          </cell>
          <cell r="P337">
            <v>-206.01</v>
          </cell>
        </row>
        <row r="338">
          <cell r="K338" t="str">
            <v>630112000</v>
          </cell>
          <cell r="L338" t="str">
            <v>REDEMPTIONS</v>
          </cell>
          <cell r="M338" t="str">
            <v>10001111101110086</v>
          </cell>
          <cell r="N338" t="str">
            <v>IG Real Property - IWMP</v>
          </cell>
          <cell r="O338">
            <v>-239.1</v>
          </cell>
          <cell r="P338">
            <v>-347.05</v>
          </cell>
        </row>
        <row r="339">
          <cell r="K339" t="str">
            <v>630112000</v>
          </cell>
          <cell r="L339" t="str">
            <v>REDEMPTIONS</v>
          </cell>
          <cell r="M339" t="str">
            <v>1000121110111</v>
          </cell>
          <cell r="N339" t="str">
            <v>Investors Canadian Money Market Fund</v>
          </cell>
          <cell r="O339">
            <v>-738567.8</v>
          </cell>
          <cell r="P339">
            <v>-983649</v>
          </cell>
        </row>
        <row r="340">
          <cell r="K340" t="str">
            <v>630112000</v>
          </cell>
          <cell r="L340" t="str">
            <v>REDEMPTIONS</v>
          </cell>
          <cell r="M340" t="str">
            <v>10001211101110084</v>
          </cell>
          <cell r="N340" t="str">
            <v>IG MMF - IWCP</v>
          </cell>
          <cell r="O340">
            <v>-234.81</v>
          </cell>
          <cell r="P340">
            <v>-333.1</v>
          </cell>
        </row>
        <row r="341">
          <cell r="K341" t="str">
            <v>630112000</v>
          </cell>
          <cell r="L341" t="str">
            <v>REDEMPTIONS</v>
          </cell>
          <cell r="M341" t="str">
            <v>1000131110111</v>
          </cell>
          <cell r="N341" t="str">
            <v>Investors Summa Fund</v>
          </cell>
          <cell r="O341">
            <v>-215714.69</v>
          </cell>
          <cell r="P341">
            <v>-247275</v>
          </cell>
        </row>
        <row r="342">
          <cell r="K342" t="str">
            <v>630112000</v>
          </cell>
          <cell r="L342" t="str">
            <v>REDEMPTIONS</v>
          </cell>
          <cell r="M342" t="str">
            <v>1000141110111</v>
          </cell>
          <cell r="N342" t="str">
            <v>Investors Global Fund</v>
          </cell>
          <cell r="O342">
            <v>-60407.29</v>
          </cell>
          <cell r="P342">
            <v>-73520</v>
          </cell>
        </row>
        <row r="343">
          <cell r="K343" t="str">
            <v>630112000</v>
          </cell>
          <cell r="L343" t="str">
            <v>REDEMPTIONS</v>
          </cell>
          <cell r="M343" t="str">
            <v>10001411101110016</v>
          </cell>
          <cell r="N343" t="str">
            <v>Investors Global Fund - IGP</v>
          </cell>
          <cell r="O343">
            <v>-24314.99</v>
          </cell>
          <cell r="P343">
            <v>-29620.400000000001</v>
          </cell>
        </row>
        <row r="344">
          <cell r="K344" t="str">
            <v>630112000</v>
          </cell>
          <cell r="L344" t="str">
            <v>REDEMPTIONS</v>
          </cell>
          <cell r="M344" t="str">
            <v>10001411101110018</v>
          </cell>
          <cell r="N344" t="str">
            <v>Investors Global Fund - IGPP</v>
          </cell>
          <cell r="O344">
            <v>-10920.14</v>
          </cell>
          <cell r="P344">
            <v>-13484.7</v>
          </cell>
        </row>
        <row r="345">
          <cell r="K345" t="str">
            <v>630112000</v>
          </cell>
          <cell r="L345" t="str">
            <v>REDEMPTIONS</v>
          </cell>
          <cell r="M345" t="str">
            <v>10001411101110019</v>
          </cell>
          <cell r="N345" t="str">
            <v>Investors Global Fund - IRGP</v>
          </cell>
          <cell r="O345">
            <v>-19225.98</v>
          </cell>
          <cell r="P345">
            <v>-22858.2</v>
          </cell>
        </row>
        <row r="346">
          <cell r="K346" t="str">
            <v>630112000</v>
          </cell>
          <cell r="L346" t="str">
            <v>REDEMPTIONS</v>
          </cell>
          <cell r="M346" t="str">
            <v>10001411101110020</v>
          </cell>
          <cell r="N346" t="str">
            <v>Investors Global Fund - IRPP</v>
          </cell>
          <cell r="O346">
            <v>-8352.89</v>
          </cell>
          <cell r="P346">
            <v>-10333.1</v>
          </cell>
        </row>
        <row r="347">
          <cell r="K347" t="str">
            <v>630112000</v>
          </cell>
          <cell r="L347" t="str">
            <v>REDEMPTIONS</v>
          </cell>
          <cell r="M347" t="str">
            <v>10001411101110066</v>
          </cell>
          <cell r="N347" t="str">
            <v>Investors Global RSP Fund</v>
          </cell>
          <cell r="O347">
            <v>-18836.86</v>
          </cell>
          <cell r="P347">
            <v>-23652</v>
          </cell>
        </row>
        <row r="348">
          <cell r="K348" t="str">
            <v>630112000</v>
          </cell>
          <cell r="L348" t="str">
            <v>REDEMPTIONS</v>
          </cell>
          <cell r="M348" t="str">
            <v>10001411101110084</v>
          </cell>
          <cell r="N348" t="str">
            <v>Investors Global Fund - IWCP</v>
          </cell>
          <cell r="O348">
            <v>-281.77</v>
          </cell>
          <cell r="P348">
            <v>-399.72</v>
          </cell>
        </row>
        <row r="349">
          <cell r="K349" t="str">
            <v>630112000</v>
          </cell>
          <cell r="L349" t="str">
            <v>REDEMPTIONS</v>
          </cell>
          <cell r="M349" t="str">
            <v>10001411101110086</v>
          </cell>
          <cell r="N349" t="str">
            <v>Investors Global Fund - IWMP</v>
          </cell>
          <cell r="O349">
            <v>-669.48</v>
          </cell>
          <cell r="P349">
            <v>-971.74</v>
          </cell>
        </row>
        <row r="350">
          <cell r="K350" t="str">
            <v>630112000</v>
          </cell>
          <cell r="L350" t="str">
            <v>REDEMPTIONS</v>
          </cell>
          <cell r="M350" t="str">
            <v>1000211110111</v>
          </cell>
          <cell r="N350" t="str">
            <v>Investors European Growth Fund</v>
          </cell>
          <cell r="O350">
            <v>-118963.79</v>
          </cell>
          <cell r="P350">
            <v>-142474</v>
          </cell>
        </row>
        <row r="351">
          <cell r="K351" t="str">
            <v>630112000</v>
          </cell>
          <cell r="L351" t="str">
            <v>REDEMPTIONS</v>
          </cell>
          <cell r="M351" t="str">
            <v>10002111101110023</v>
          </cell>
          <cell r="N351" t="str">
            <v>Investors European Growth Fund - IWGP</v>
          </cell>
          <cell r="O351">
            <v>-11395.1</v>
          </cell>
          <cell r="P351">
            <v>-12827.7</v>
          </cell>
        </row>
        <row r="352">
          <cell r="K352" t="str">
            <v>630112000</v>
          </cell>
          <cell r="L352" t="str">
            <v>REDEMPTIONS</v>
          </cell>
          <cell r="M352" t="str">
            <v>10002111101110053</v>
          </cell>
          <cell r="N352" t="str">
            <v>Investors European Growth Fund - IRHP</v>
          </cell>
          <cell r="O352">
            <v>-960.41</v>
          </cell>
          <cell r="P352">
            <v>-1098.95</v>
          </cell>
        </row>
        <row r="353">
          <cell r="K353" t="str">
            <v>630112000</v>
          </cell>
          <cell r="L353" t="str">
            <v>REDEMPTIONS</v>
          </cell>
          <cell r="M353" t="str">
            <v>10002111101110064</v>
          </cell>
          <cell r="N353" t="str">
            <v>Investors European Growth RSP Fund</v>
          </cell>
          <cell r="O353">
            <v>-29556.98</v>
          </cell>
          <cell r="P353">
            <v>-35358</v>
          </cell>
        </row>
        <row r="354">
          <cell r="K354" t="str">
            <v>630112000</v>
          </cell>
          <cell r="L354" t="str">
            <v>REDEMPTIONS</v>
          </cell>
          <cell r="M354" t="str">
            <v>10002111101110089</v>
          </cell>
          <cell r="N354" t="str">
            <v>IG European Growth - IWAP</v>
          </cell>
          <cell r="O354">
            <v>-187.49</v>
          </cell>
          <cell r="P354">
            <v>-231.04</v>
          </cell>
        </row>
        <row r="355">
          <cell r="K355" t="str">
            <v>630112000</v>
          </cell>
          <cell r="L355" t="str">
            <v>REDEMPTIONS</v>
          </cell>
          <cell r="M355" t="str">
            <v>10002111101110090</v>
          </cell>
          <cell r="N355" t="str">
            <v>IG European Growth - IWAR</v>
          </cell>
          <cell r="O355">
            <v>-131.99</v>
          </cell>
          <cell r="P355">
            <v>-175.74</v>
          </cell>
        </row>
        <row r="356">
          <cell r="K356" t="str">
            <v>630112000</v>
          </cell>
          <cell r="L356" t="str">
            <v>REDEMPTIONS</v>
          </cell>
          <cell r="M356" t="str">
            <v>1000221110111</v>
          </cell>
          <cell r="N356" t="str">
            <v>Investors Pacific International Fund</v>
          </cell>
          <cell r="O356">
            <v>-17566.95</v>
          </cell>
          <cell r="P356">
            <v>-19974</v>
          </cell>
        </row>
        <row r="357">
          <cell r="K357" t="str">
            <v>630112000</v>
          </cell>
          <cell r="L357" t="str">
            <v>REDEMPTIONS</v>
          </cell>
          <cell r="M357" t="str">
            <v>10002211101110023</v>
          </cell>
          <cell r="N357" t="str">
            <v>Investors Pacific International - IWGP</v>
          </cell>
          <cell r="O357">
            <v>-5697.55</v>
          </cell>
          <cell r="P357">
            <v>-6413.85</v>
          </cell>
        </row>
        <row r="358">
          <cell r="K358" t="str">
            <v>630112000</v>
          </cell>
          <cell r="L358" t="str">
            <v>REDEMPTIONS</v>
          </cell>
          <cell r="M358" t="str">
            <v>10002211101110087</v>
          </cell>
          <cell r="N358" t="str">
            <v>IG Pacific - IWMA</v>
          </cell>
          <cell r="O358">
            <v>0</v>
          </cell>
          <cell r="P358">
            <v>0</v>
          </cell>
        </row>
        <row r="359">
          <cell r="K359" t="str">
            <v>630112000</v>
          </cell>
          <cell r="L359" t="str">
            <v>REDEMPTIONS</v>
          </cell>
          <cell r="M359" t="str">
            <v>1000241110111</v>
          </cell>
          <cell r="N359" t="str">
            <v>Investors Asset Allocation Fund</v>
          </cell>
          <cell r="O359">
            <v>-187579.25</v>
          </cell>
          <cell r="P359">
            <v>-222340</v>
          </cell>
        </row>
        <row r="360">
          <cell r="K360" t="str">
            <v>630112000</v>
          </cell>
          <cell r="L360" t="str">
            <v>REDEMPTIONS</v>
          </cell>
          <cell r="M360" t="str">
            <v>1000251110111</v>
          </cell>
          <cell r="N360" t="str">
            <v>Investors Global Bond Fund</v>
          </cell>
          <cell r="O360">
            <v>-2597.8000000000002</v>
          </cell>
          <cell r="P360">
            <v>-3270</v>
          </cell>
        </row>
        <row r="361">
          <cell r="K361" t="str">
            <v>630112000</v>
          </cell>
          <cell r="L361" t="str">
            <v>REDEMPTIONS</v>
          </cell>
          <cell r="M361" t="str">
            <v>10002511101110020</v>
          </cell>
          <cell r="N361" t="str">
            <v>Investors Global Bond Fund - IRPP</v>
          </cell>
          <cell r="O361">
            <v>-8352.89</v>
          </cell>
          <cell r="P361">
            <v>-10333.1</v>
          </cell>
        </row>
        <row r="362">
          <cell r="K362" t="str">
            <v>630112000</v>
          </cell>
          <cell r="L362" t="str">
            <v>REDEMPTIONS</v>
          </cell>
          <cell r="M362" t="str">
            <v>1000261110111</v>
          </cell>
          <cell r="N362" t="str">
            <v>Investors Corporate Bond Fund</v>
          </cell>
          <cell r="O362">
            <v>-28910.32</v>
          </cell>
          <cell r="P362">
            <v>-35784</v>
          </cell>
        </row>
        <row r="363">
          <cell r="K363" t="str">
            <v>630112000</v>
          </cell>
          <cell r="L363" t="str">
            <v>REDEMPTIONS</v>
          </cell>
          <cell r="M363" t="str">
            <v>10002611101110015</v>
          </cell>
          <cell r="N363" t="str">
            <v>Investors Corporate Bond Fund - IIP</v>
          </cell>
          <cell r="O363">
            <v>-19983.509999999998</v>
          </cell>
          <cell r="P363">
            <v>-24853.66</v>
          </cell>
        </row>
        <row r="364">
          <cell r="K364" t="str">
            <v>630112000</v>
          </cell>
          <cell r="L364" t="str">
            <v>REDEMPTIONS</v>
          </cell>
          <cell r="M364" t="str">
            <v>10002611101110017</v>
          </cell>
          <cell r="N364" t="str">
            <v>Investors Corporate Bond Fund - IIPP</v>
          </cell>
          <cell r="O364">
            <v>-15240.74</v>
          </cell>
          <cell r="P364">
            <v>-19185</v>
          </cell>
        </row>
        <row r="365">
          <cell r="K365" t="str">
            <v>630112000</v>
          </cell>
          <cell r="L365" t="str">
            <v>REDEMPTIONS</v>
          </cell>
          <cell r="M365" t="str">
            <v>10002611101110018</v>
          </cell>
          <cell r="N365" t="str">
            <v>Investors Corporate Bond Fund - IGPP</v>
          </cell>
          <cell r="O365">
            <v>-3640.05</v>
          </cell>
          <cell r="P365">
            <v>-4494.8999999999996</v>
          </cell>
        </row>
        <row r="366">
          <cell r="K366" t="str">
            <v>630112000</v>
          </cell>
          <cell r="L366" t="str">
            <v>REDEMPTIONS</v>
          </cell>
          <cell r="M366" t="str">
            <v>10002611101110020</v>
          </cell>
          <cell r="N366" t="str">
            <v>Investors Corporate Bond Fund - IRPP</v>
          </cell>
          <cell r="O366">
            <v>-8352.89</v>
          </cell>
          <cell r="P366">
            <v>-10333.1</v>
          </cell>
        </row>
        <row r="367">
          <cell r="K367" t="str">
            <v>630112000</v>
          </cell>
          <cell r="L367" t="str">
            <v>REDEMPTIONS</v>
          </cell>
          <cell r="M367" t="str">
            <v>10002611101110084</v>
          </cell>
          <cell r="N367" t="str">
            <v>IG Corp Bond - IWCP</v>
          </cell>
          <cell r="O367">
            <v>-352.21</v>
          </cell>
          <cell r="P367">
            <v>-499.65</v>
          </cell>
        </row>
        <row r="368">
          <cell r="K368" t="str">
            <v>630112000</v>
          </cell>
          <cell r="L368" t="str">
            <v>REDEMPTIONS</v>
          </cell>
          <cell r="M368" t="str">
            <v>10002611101110085</v>
          </cell>
          <cell r="N368" t="str">
            <v>IG Corp Bond - IWMC</v>
          </cell>
          <cell r="O368">
            <v>-345.36</v>
          </cell>
          <cell r="P368">
            <v>-470.88</v>
          </cell>
        </row>
        <row r="369">
          <cell r="K369" t="str">
            <v>630112000</v>
          </cell>
          <cell r="L369" t="str">
            <v>REDEMPTIONS</v>
          </cell>
          <cell r="M369" t="str">
            <v>10002611101110086</v>
          </cell>
          <cell r="N369" t="str">
            <v>IG Corp Bond - IWMP</v>
          </cell>
          <cell r="O369">
            <v>-478.2</v>
          </cell>
          <cell r="P369">
            <v>-694.1</v>
          </cell>
        </row>
        <row r="370">
          <cell r="K370" t="str">
            <v>630112000</v>
          </cell>
          <cell r="L370" t="str">
            <v>REDEMPTIONS</v>
          </cell>
          <cell r="M370" t="str">
            <v>10002611101110087</v>
          </cell>
          <cell r="N370" t="str">
            <v>IG Corp Bond - IWMA</v>
          </cell>
          <cell r="O370">
            <v>0</v>
          </cell>
          <cell r="P370">
            <v>0</v>
          </cell>
        </row>
        <row r="371">
          <cell r="K371" t="str">
            <v>630112000</v>
          </cell>
          <cell r="L371" t="str">
            <v>REDEMPTIONS</v>
          </cell>
          <cell r="M371" t="str">
            <v>10002611101110088</v>
          </cell>
          <cell r="N371" t="str">
            <v>IG Corp Bond - WMAR</v>
          </cell>
          <cell r="O371">
            <v>0</v>
          </cell>
          <cell r="P371">
            <v>0</v>
          </cell>
        </row>
        <row r="372">
          <cell r="K372" t="str">
            <v>630112000</v>
          </cell>
          <cell r="L372" t="str">
            <v>REDEMPTIONS</v>
          </cell>
          <cell r="M372" t="str">
            <v>1000271130111</v>
          </cell>
          <cell r="N372" t="str">
            <v>IG AGF Canadian Growth Fund</v>
          </cell>
          <cell r="O372">
            <v>-56670.02</v>
          </cell>
          <cell r="P372">
            <v>-65771</v>
          </cell>
        </row>
        <row r="373">
          <cell r="K373" t="str">
            <v>630112000</v>
          </cell>
          <cell r="L373" t="str">
            <v>REDEMPTIONS</v>
          </cell>
          <cell r="M373" t="str">
            <v>10002711301110084</v>
          </cell>
          <cell r="N373" t="str">
            <v>IG AGF Cdn Growth - IWCP</v>
          </cell>
          <cell r="O373">
            <v>-70.44</v>
          </cell>
          <cell r="P373">
            <v>-99.93</v>
          </cell>
        </row>
        <row r="374">
          <cell r="K374" t="str">
            <v>630112000</v>
          </cell>
          <cell r="L374" t="str">
            <v>REDEMPTIONS</v>
          </cell>
          <cell r="M374" t="str">
            <v>10002711301110085</v>
          </cell>
          <cell r="N374" t="str">
            <v>IG AGF Cdn Growth - IWMC</v>
          </cell>
          <cell r="O374">
            <v>-129.51</v>
          </cell>
          <cell r="P374">
            <v>-176.58</v>
          </cell>
        </row>
        <row r="375">
          <cell r="K375" t="str">
            <v>630112000</v>
          </cell>
          <cell r="L375" t="str">
            <v>REDEMPTIONS</v>
          </cell>
          <cell r="M375" t="str">
            <v>10002711301110089</v>
          </cell>
          <cell r="N375" t="str">
            <v>IG AGF Cdn Growth - IWAP</v>
          </cell>
          <cell r="O375">
            <v>-175.77</v>
          </cell>
          <cell r="P375">
            <v>-216.6</v>
          </cell>
        </row>
        <row r="376">
          <cell r="K376" t="str">
            <v>630112000</v>
          </cell>
          <cell r="L376" t="str">
            <v>REDEMPTIONS</v>
          </cell>
          <cell r="M376" t="str">
            <v>10002711301110090</v>
          </cell>
          <cell r="N376" t="str">
            <v>IG AGF Cdn Growth - IWAR</v>
          </cell>
          <cell r="O376">
            <v>-527.95000000000005</v>
          </cell>
          <cell r="P376">
            <v>-702.96</v>
          </cell>
        </row>
        <row r="377">
          <cell r="K377" t="str">
            <v>630112000</v>
          </cell>
          <cell r="L377" t="str">
            <v>REDEMPTIONS</v>
          </cell>
          <cell r="M377" t="str">
            <v>1000272210111</v>
          </cell>
          <cell r="N377" t="str">
            <v>IG MLAM Canadian Equity Fund</v>
          </cell>
          <cell r="O377">
            <v>0</v>
          </cell>
          <cell r="P377">
            <v>0</v>
          </cell>
        </row>
        <row r="378">
          <cell r="K378" t="str">
            <v>630112000</v>
          </cell>
          <cell r="L378" t="str">
            <v>REDEMPTIONS</v>
          </cell>
          <cell r="M378" t="str">
            <v>1000282210111</v>
          </cell>
          <cell r="N378" t="str">
            <v>IG MLAM World Bond Fund</v>
          </cell>
          <cell r="O378">
            <v>0</v>
          </cell>
          <cell r="P378">
            <v>0</v>
          </cell>
        </row>
        <row r="379">
          <cell r="K379" t="str">
            <v>630112000</v>
          </cell>
          <cell r="L379" t="str">
            <v>REDEMPTIONS</v>
          </cell>
          <cell r="M379" t="str">
            <v>1000287150111</v>
          </cell>
          <cell r="N379" t="str">
            <v>IG Templeton World Bond Fund</v>
          </cell>
          <cell r="O379">
            <v>-1595.48</v>
          </cell>
          <cell r="P379">
            <v>-2217</v>
          </cell>
        </row>
        <row r="380">
          <cell r="K380" t="str">
            <v>630112000</v>
          </cell>
          <cell r="L380" t="str">
            <v>REDEMPTIONS</v>
          </cell>
          <cell r="M380" t="str">
            <v>1000291730111</v>
          </cell>
          <cell r="N380" t="str">
            <v>IG Scudder US Allocation Fund</v>
          </cell>
          <cell r="O380">
            <v>0</v>
          </cell>
          <cell r="P380">
            <v>-4985</v>
          </cell>
        </row>
        <row r="381">
          <cell r="K381" t="str">
            <v>630112000</v>
          </cell>
          <cell r="L381" t="str">
            <v>REDEMPTIONS</v>
          </cell>
          <cell r="M381" t="str">
            <v>1000292210111</v>
          </cell>
          <cell r="N381" t="str">
            <v>IG MLAM Capital Allocation Fund</v>
          </cell>
          <cell r="O381">
            <v>0</v>
          </cell>
          <cell r="P381">
            <v>0</v>
          </cell>
        </row>
        <row r="382">
          <cell r="K382" t="str">
            <v>630112000</v>
          </cell>
          <cell r="L382" t="str">
            <v>REDEMPTIONS</v>
          </cell>
          <cell r="M382" t="str">
            <v>1000292220111</v>
          </cell>
          <cell r="N382" t="str">
            <v>IG Goldman Sachs US Equity Fund</v>
          </cell>
          <cell r="O382">
            <v>-8393.25</v>
          </cell>
          <cell r="P382">
            <v>-4867</v>
          </cell>
        </row>
        <row r="383">
          <cell r="K383" t="str">
            <v>630112000</v>
          </cell>
          <cell r="L383" t="str">
            <v>REDEMPTIONS</v>
          </cell>
          <cell r="M383" t="str">
            <v>1000301390111</v>
          </cell>
          <cell r="N383" t="str">
            <v>IG MKF Universal Emerging Markets Fund</v>
          </cell>
          <cell r="O383">
            <v>-3305.79</v>
          </cell>
          <cell r="P383">
            <v>-1700</v>
          </cell>
        </row>
        <row r="384">
          <cell r="K384" t="str">
            <v>630112000</v>
          </cell>
          <cell r="L384" t="str">
            <v>REDEMPTIONS</v>
          </cell>
          <cell r="M384" t="str">
            <v>10003013901110089</v>
          </cell>
          <cell r="N384" t="str">
            <v>IG MKF Universal Emerging Mkts - IWAP</v>
          </cell>
          <cell r="O384">
            <v>-70.31</v>
          </cell>
          <cell r="P384">
            <v>-48.42</v>
          </cell>
        </row>
        <row r="385">
          <cell r="K385" t="str">
            <v>630112000</v>
          </cell>
          <cell r="L385" t="str">
            <v>REDEMPTIONS</v>
          </cell>
          <cell r="M385" t="str">
            <v>1000301730111</v>
          </cell>
          <cell r="N385" t="str">
            <v>IG Scudder Emerging Markets Growth Fund</v>
          </cell>
          <cell r="O385">
            <v>0</v>
          </cell>
          <cell r="P385">
            <v>-2242</v>
          </cell>
        </row>
        <row r="386">
          <cell r="K386" t="str">
            <v>630112000</v>
          </cell>
          <cell r="L386" t="str">
            <v>REDEMPTIONS</v>
          </cell>
          <cell r="M386" t="str">
            <v>10003017301110089</v>
          </cell>
          <cell r="N386" t="str">
            <v>IG Scudder Emerging Markets - IWAP</v>
          </cell>
          <cell r="O386">
            <v>0</v>
          </cell>
          <cell r="P386">
            <v>-38.22</v>
          </cell>
        </row>
        <row r="387">
          <cell r="K387" t="str">
            <v>630112000</v>
          </cell>
          <cell r="L387" t="str">
            <v>REDEMPTIONS</v>
          </cell>
          <cell r="M387" t="str">
            <v>1000302210111</v>
          </cell>
          <cell r="N387" t="str">
            <v>IG MLAM Emerging Markets Fund</v>
          </cell>
          <cell r="O387">
            <v>0</v>
          </cell>
          <cell r="P387">
            <v>0</v>
          </cell>
        </row>
        <row r="388">
          <cell r="K388" t="str">
            <v>630112000</v>
          </cell>
          <cell r="L388" t="str">
            <v>REDEMPTIONS</v>
          </cell>
          <cell r="M388" t="str">
            <v>1000312210111</v>
          </cell>
          <cell r="N388" t="str">
            <v>IG MLAM World Allocation Fund</v>
          </cell>
          <cell r="O388">
            <v>0</v>
          </cell>
          <cell r="P388">
            <v>0</v>
          </cell>
        </row>
        <row r="389">
          <cell r="K389" t="str">
            <v>630112000</v>
          </cell>
          <cell r="L389" t="str">
            <v>REDEMPTIONS</v>
          </cell>
          <cell r="M389" t="str">
            <v>1000317150111</v>
          </cell>
          <cell r="N389" t="str">
            <v>IG Templeton World Allocation Fund</v>
          </cell>
          <cell r="O389">
            <v>-8424.4599999999991</v>
          </cell>
          <cell r="P389">
            <v>-10201</v>
          </cell>
        </row>
        <row r="390">
          <cell r="K390" t="str">
            <v>630112000</v>
          </cell>
          <cell r="L390" t="str">
            <v>REDEMPTIONS</v>
          </cell>
          <cell r="M390" t="str">
            <v>1000321130111</v>
          </cell>
          <cell r="N390" t="str">
            <v>IG AGF US Growth Fund II</v>
          </cell>
          <cell r="O390">
            <v>-4241.22</v>
          </cell>
          <cell r="P390">
            <v>-5067</v>
          </cell>
        </row>
        <row r="391">
          <cell r="K391" t="str">
            <v>630112000</v>
          </cell>
          <cell r="L391" t="str">
            <v>REDEMPTIONS</v>
          </cell>
          <cell r="M391" t="str">
            <v>1000321320111</v>
          </cell>
          <cell r="N391" t="str">
            <v>IG Rothschild American Equity Fund</v>
          </cell>
          <cell r="O391">
            <v>0</v>
          </cell>
          <cell r="P391">
            <v>0</v>
          </cell>
        </row>
        <row r="392">
          <cell r="K392" t="str">
            <v>630112000</v>
          </cell>
          <cell r="L392" t="str">
            <v>REDEMPTIONS</v>
          </cell>
          <cell r="M392" t="str">
            <v>1000331130111</v>
          </cell>
          <cell r="N392" t="str">
            <v>IG AGF Canadian Growth Fund II</v>
          </cell>
          <cell r="O392">
            <v>-12041.32</v>
          </cell>
          <cell r="P392">
            <v>-14161</v>
          </cell>
        </row>
        <row r="393">
          <cell r="K393" t="str">
            <v>630112000</v>
          </cell>
          <cell r="L393" t="str">
            <v>REDEMPTIONS</v>
          </cell>
          <cell r="M393" t="str">
            <v>1000331320111</v>
          </cell>
          <cell r="N393" t="str">
            <v>IG Rothschild Canadian Equity Fund</v>
          </cell>
          <cell r="O393">
            <v>0</v>
          </cell>
          <cell r="P393">
            <v>0</v>
          </cell>
        </row>
        <row r="394">
          <cell r="K394" t="str">
            <v>630112000</v>
          </cell>
          <cell r="L394" t="str">
            <v>REDEMPTIONS</v>
          </cell>
          <cell r="M394" t="str">
            <v>1000341130111</v>
          </cell>
          <cell r="N394" t="str">
            <v>IG AGF Canadian Balanced Fund</v>
          </cell>
          <cell r="O394">
            <v>-52705.31</v>
          </cell>
          <cell r="P394">
            <v>-64544</v>
          </cell>
        </row>
        <row r="395">
          <cell r="K395" t="str">
            <v>630112000</v>
          </cell>
          <cell r="L395" t="str">
            <v>REDEMPTIONS</v>
          </cell>
          <cell r="M395" t="str">
            <v>1000341320111</v>
          </cell>
          <cell r="N395" t="str">
            <v>IG Rothschild Canadian Balanced Fund</v>
          </cell>
          <cell r="O395">
            <v>0</v>
          </cell>
          <cell r="P395">
            <v>0</v>
          </cell>
        </row>
        <row r="396">
          <cell r="K396" t="str">
            <v>630112000</v>
          </cell>
          <cell r="L396" t="str">
            <v>REDEMPTIONS</v>
          </cell>
          <cell r="M396" t="str">
            <v>1000351130111</v>
          </cell>
          <cell r="N396" t="str">
            <v>IG AGF International Equity Fund</v>
          </cell>
          <cell r="O396">
            <v>-29074.22</v>
          </cell>
          <cell r="P396">
            <v>-33272</v>
          </cell>
        </row>
        <row r="397">
          <cell r="K397" t="str">
            <v>630112000</v>
          </cell>
          <cell r="L397" t="str">
            <v>REDEMPTIONS</v>
          </cell>
          <cell r="M397" t="str">
            <v>1000351320111</v>
          </cell>
          <cell r="N397" t="str">
            <v>IG Rothschild International Equity Fund</v>
          </cell>
          <cell r="O397">
            <v>0</v>
          </cell>
          <cell r="P397">
            <v>0</v>
          </cell>
        </row>
        <row r="398">
          <cell r="K398" t="str">
            <v>630112000</v>
          </cell>
          <cell r="L398" t="str">
            <v>REDEMPTIONS</v>
          </cell>
          <cell r="M398" t="str">
            <v>1000361130111</v>
          </cell>
          <cell r="N398" t="str">
            <v>IG AGF International Bond Fund</v>
          </cell>
          <cell r="O398">
            <v>-1199.67</v>
          </cell>
          <cell r="P398">
            <v>-1638</v>
          </cell>
        </row>
        <row r="399">
          <cell r="K399" t="str">
            <v>630112000</v>
          </cell>
          <cell r="L399" t="str">
            <v>REDEMPTIONS</v>
          </cell>
          <cell r="M399" t="str">
            <v>1000361320111</v>
          </cell>
          <cell r="N399" t="str">
            <v>IG Rothschild International Bond Fund</v>
          </cell>
          <cell r="O399">
            <v>0</v>
          </cell>
          <cell r="P399">
            <v>0</v>
          </cell>
        </row>
        <row r="400">
          <cell r="K400" t="str">
            <v>630112000</v>
          </cell>
          <cell r="L400" t="str">
            <v>REDEMPTIONS</v>
          </cell>
          <cell r="M400" t="str">
            <v>1000371110111</v>
          </cell>
          <cell r="N400" t="str">
            <v>Investors Canadian Small Cap Fund</v>
          </cell>
          <cell r="O400">
            <v>-31346.46</v>
          </cell>
          <cell r="P400">
            <v>-37537</v>
          </cell>
        </row>
        <row r="401">
          <cell r="K401" t="str">
            <v>630112000</v>
          </cell>
          <cell r="L401" t="str">
            <v>REDEMPTIONS</v>
          </cell>
          <cell r="M401" t="str">
            <v>10003711101110090</v>
          </cell>
          <cell r="N401" t="str">
            <v>IG Cdn Small Cap - IWAR</v>
          </cell>
          <cell r="O401">
            <v>-219.98</v>
          </cell>
          <cell r="P401">
            <v>-292.89999999999998</v>
          </cell>
        </row>
        <row r="402">
          <cell r="K402" t="str">
            <v>630112000</v>
          </cell>
          <cell r="L402" t="str">
            <v>REDEMPTIONS</v>
          </cell>
          <cell r="M402" t="str">
            <v>1000381110111</v>
          </cell>
          <cell r="N402" t="str">
            <v>Investors US Opportunities Fund</v>
          </cell>
          <cell r="O402">
            <v>-28579.18</v>
          </cell>
          <cell r="P402">
            <v>-34661</v>
          </cell>
        </row>
        <row r="403">
          <cell r="K403" t="str">
            <v>630112000</v>
          </cell>
          <cell r="L403" t="str">
            <v>REDEMPTIONS</v>
          </cell>
          <cell r="M403" t="str">
            <v>10003811101110053</v>
          </cell>
          <cell r="N403" t="str">
            <v>Investors US Opportunities Fund - IRHP</v>
          </cell>
          <cell r="O403">
            <v>-960.41</v>
          </cell>
          <cell r="P403">
            <v>-1098.95</v>
          </cell>
        </row>
        <row r="404">
          <cell r="K404" t="str">
            <v>630112000</v>
          </cell>
          <cell r="L404" t="str">
            <v>REDEMPTIONS</v>
          </cell>
          <cell r="M404" t="str">
            <v>1000391110111</v>
          </cell>
          <cell r="N404" t="str">
            <v>Investors Latin American Growth Fund</v>
          </cell>
          <cell r="O404">
            <v>-3662.57</v>
          </cell>
          <cell r="P404">
            <v>-4023</v>
          </cell>
        </row>
        <row r="405">
          <cell r="K405" t="str">
            <v>630112000</v>
          </cell>
          <cell r="L405" t="str">
            <v>REDEMPTIONS</v>
          </cell>
          <cell r="M405" t="str">
            <v>1000401110111</v>
          </cell>
          <cell r="N405" t="str">
            <v>Investors Canadian Natural Resource Fund</v>
          </cell>
          <cell r="O405">
            <v>-22327.73</v>
          </cell>
          <cell r="P405">
            <v>-26465</v>
          </cell>
        </row>
        <row r="406">
          <cell r="K406" t="str">
            <v>630112000</v>
          </cell>
          <cell r="L406" t="str">
            <v>REDEMPTIONS</v>
          </cell>
          <cell r="M406" t="str">
            <v>10004011101110053</v>
          </cell>
          <cell r="N406" t="str">
            <v>Investors Cdn Natural Resource - IRHP</v>
          </cell>
          <cell r="O406">
            <v>-960.41</v>
          </cell>
          <cell r="P406">
            <v>-1098.95</v>
          </cell>
        </row>
        <row r="407">
          <cell r="K407" t="str">
            <v>630112000</v>
          </cell>
          <cell r="L407" t="str">
            <v>REDEMPTIONS</v>
          </cell>
          <cell r="M407" t="str">
            <v>1000411110111</v>
          </cell>
          <cell r="N407" t="str">
            <v>Investors Cdn High Yield Income Fund</v>
          </cell>
          <cell r="O407">
            <v>-9262.9</v>
          </cell>
          <cell r="P407">
            <v>-10901</v>
          </cell>
        </row>
        <row r="408">
          <cell r="K408" t="str">
            <v>630112000</v>
          </cell>
          <cell r="L408" t="str">
            <v>REDEMPTIONS</v>
          </cell>
          <cell r="M408" t="str">
            <v>10004111101110085</v>
          </cell>
          <cell r="N408" t="str">
            <v>IG Cdn High Yield Income - IWMC</v>
          </cell>
          <cell r="O408">
            <v>-172.68</v>
          </cell>
          <cell r="P408">
            <v>-235.44</v>
          </cell>
        </row>
        <row r="409">
          <cell r="K409" t="str">
            <v>630112000</v>
          </cell>
          <cell r="L409" t="str">
            <v>REDEMPTIONS</v>
          </cell>
          <cell r="M409" t="str">
            <v>10004111101110086</v>
          </cell>
          <cell r="N409" t="str">
            <v>IG Cdn High Yield Income - IWMP</v>
          </cell>
          <cell r="O409">
            <v>-334.74</v>
          </cell>
          <cell r="P409">
            <v>-485.87</v>
          </cell>
        </row>
        <row r="410">
          <cell r="K410" t="str">
            <v>630112000</v>
          </cell>
          <cell r="L410" t="str">
            <v>REDEMPTIONS</v>
          </cell>
          <cell r="M410" t="str">
            <v>10004111101110087</v>
          </cell>
          <cell r="N410" t="str">
            <v>IG Cdn High Yield Income - IWMA</v>
          </cell>
          <cell r="O410">
            <v>-232.26</v>
          </cell>
          <cell r="P410">
            <v>-397.68</v>
          </cell>
        </row>
        <row r="411">
          <cell r="K411" t="str">
            <v>630112000</v>
          </cell>
          <cell r="L411" t="str">
            <v>REDEMPTIONS</v>
          </cell>
          <cell r="M411" t="str">
            <v>10004111101110088</v>
          </cell>
          <cell r="N411" t="str">
            <v>IG Cdn High Yield Income - WMAR</v>
          </cell>
          <cell r="O411">
            <v>-242.05</v>
          </cell>
          <cell r="P411">
            <v>-386.2</v>
          </cell>
        </row>
        <row r="412">
          <cell r="K412" t="str">
            <v>630112000</v>
          </cell>
          <cell r="L412" t="str">
            <v>REDEMPTIONS</v>
          </cell>
          <cell r="M412" t="str">
            <v>1000427120111</v>
          </cell>
          <cell r="N412" t="str">
            <v>IG Sceptre Canadian Bond Fund</v>
          </cell>
          <cell r="O412">
            <v>-17213.509999999998</v>
          </cell>
          <cell r="P412">
            <v>-20410</v>
          </cell>
        </row>
        <row r="413">
          <cell r="K413" t="str">
            <v>630112000</v>
          </cell>
          <cell r="L413" t="str">
            <v>REDEMPTIONS</v>
          </cell>
          <cell r="M413" t="str">
            <v>1000437120111</v>
          </cell>
          <cell r="N413" t="str">
            <v>IG Sceptre Canadian Equity Fund</v>
          </cell>
          <cell r="O413">
            <v>-27483.200000000001</v>
          </cell>
          <cell r="P413">
            <v>-32352</v>
          </cell>
        </row>
        <row r="414">
          <cell r="K414" t="str">
            <v>630112000</v>
          </cell>
          <cell r="L414" t="str">
            <v>REDEMPTIONS</v>
          </cell>
          <cell r="M414" t="str">
            <v>10004371201110086</v>
          </cell>
          <cell r="N414" t="str">
            <v>IG Sceptre Cdn Equity - IWMP</v>
          </cell>
          <cell r="O414">
            <v>-908.57</v>
          </cell>
          <cell r="P414">
            <v>-1318.79</v>
          </cell>
        </row>
        <row r="415">
          <cell r="K415" t="str">
            <v>630112000</v>
          </cell>
          <cell r="L415" t="str">
            <v>REDEMPTIONS</v>
          </cell>
          <cell r="M415" t="str">
            <v>10004371201110089</v>
          </cell>
          <cell r="N415" t="str">
            <v>IG Sceptre Cdn Equity - IWAP</v>
          </cell>
          <cell r="O415">
            <v>-210.92</v>
          </cell>
          <cell r="P415">
            <v>-259.92</v>
          </cell>
        </row>
        <row r="416">
          <cell r="K416" t="str">
            <v>630112000</v>
          </cell>
          <cell r="L416" t="str">
            <v>REDEMPTIONS</v>
          </cell>
          <cell r="M416" t="str">
            <v>10004371201110090</v>
          </cell>
          <cell r="N416" t="str">
            <v>IG Sceptre Cdn Equity - IWAR</v>
          </cell>
          <cell r="O416">
            <v>-615.94000000000005</v>
          </cell>
          <cell r="P416">
            <v>-820.12</v>
          </cell>
        </row>
        <row r="417">
          <cell r="K417" t="str">
            <v>630112000</v>
          </cell>
          <cell r="L417" t="str">
            <v>REDEMPTIONS</v>
          </cell>
          <cell r="M417" t="str">
            <v>1000447120111</v>
          </cell>
          <cell r="N417" t="str">
            <v>IG Sceptre Canadian Balanced Fund</v>
          </cell>
          <cell r="O417">
            <v>-18977.34</v>
          </cell>
          <cell r="P417">
            <v>-23376</v>
          </cell>
        </row>
        <row r="418">
          <cell r="K418" t="str">
            <v>630112000</v>
          </cell>
          <cell r="L418" t="str">
            <v>REDEMPTIONS</v>
          </cell>
          <cell r="M418" t="str">
            <v>1000451160111</v>
          </cell>
          <cell r="N418" t="str">
            <v>IG Beutel Goodman Canadian Balanced Fund</v>
          </cell>
          <cell r="O418">
            <v>-8512.5400000000009</v>
          </cell>
          <cell r="P418">
            <v>-10908</v>
          </cell>
        </row>
        <row r="419">
          <cell r="K419" t="str">
            <v>630112000</v>
          </cell>
          <cell r="L419" t="str">
            <v>REDEMPTIONS</v>
          </cell>
          <cell r="M419" t="str">
            <v>1000461160111</v>
          </cell>
          <cell r="N419" t="str">
            <v>IG Beutel Goodman Canadian Equity Fund</v>
          </cell>
          <cell r="O419">
            <v>-5358.39</v>
          </cell>
          <cell r="P419">
            <v>-6905</v>
          </cell>
        </row>
        <row r="420">
          <cell r="K420" t="str">
            <v>630112000</v>
          </cell>
          <cell r="L420" t="str">
            <v>REDEMPTIONS</v>
          </cell>
          <cell r="M420" t="str">
            <v>10004611601110084</v>
          </cell>
          <cell r="N420" t="str">
            <v>IG Beutel Cdn Equity - IWCP</v>
          </cell>
          <cell r="O420">
            <v>-281.77</v>
          </cell>
          <cell r="P420">
            <v>-399.72</v>
          </cell>
        </row>
        <row r="421">
          <cell r="K421" t="str">
            <v>630112000</v>
          </cell>
          <cell r="L421" t="str">
            <v>REDEMPTIONS</v>
          </cell>
          <cell r="M421" t="str">
            <v>1000471160111</v>
          </cell>
          <cell r="N421" t="str">
            <v>IG Beutel Goodman Cdn Small Cap Fund</v>
          </cell>
          <cell r="O421">
            <v>-19586.099999999999</v>
          </cell>
          <cell r="P421">
            <v>-24902</v>
          </cell>
        </row>
        <row r="422">
          <cell r="K422" t="str">
            <v>630112000</v>
          </cell>
          <cell r="L422" t="str">
            <v>REDEMPTIONS</v>
          </cell>
          <cell r="M422" t="str">
            <v>10004711601110087</v>
          </cell>
          <cell r="N422" t="str">
            <v>IG Beutel Small Cap - IWMA</v>
          </cell>
          <cell r="O422">
            <v>-203.23</v>
          </cell>
          <cell r="P422">
            <v>-347.97</v>
          </cell>
        </row>
        <row r="423">
          <cell r="K423" t="str">
            <v>630112000</v>
          </cell>
          <cell r="L423" t="str">
            <v>REDEMPTIONS</v>
          </cell>
          <cell r="M423" t="str">
            <v>10004711601110088</v>
          </cell>
          <cell r="N423" t="str">
            <v>IG Beutel Small Cap - WMAR</v>
          </cell>
          <cell r="O423">
            <v>-435.7</v>
          </cell>
          <cell r="P423">
            <v>-695.16</v>
          </cell>
        </row>
        <row r="424">
          <cell r="K424" t="str">
            <v>630112000</v>
          </cell>
          <cell r="L424" t="str">
            <v>REDEMPTIONS</v>
          </cell>
          <cell r="M424" t="str">
            <v>1000481110111</v>
          </cell>
          <cell r="N424" t="str">
            <v>Investors US Money Market Fund</v>
          </cell>
          <cell r="O424">
            <v>-15533.3</v>
          </cell>
          <cell r="P424">
            <v>-18405</v>
          </cell>
        </row>
        <row r="425">
          <cell r="K425" t="str">
            <v>630112000</v>
          </cell>
          <cell r="L425" t="str">
            <v>REDEMPTIONS</v>
          </cell>
          <cell r="M425" t="str">
            <v>1000491110111</v>
          </cell>
          <cell r="N425" t="str">
            <v>Investors Canadian Small Cap Fund II</v>
          </cell>
          <cell r="O425">
            <v>-27006.01</v>
          </cell>
          <cell r="P425">
            <v>-31589</v>
          </cell>
        </row>
        <row r="426">
          <cell r="K426" t="str">
            <v>630112000</v>
          </cell>
          <cell r="L426" t="str">
            <v>REDEMPTIONS</v>
          </cell>
          <cell r="M426" t="str">
            <v>10004911101110053</v>
          </cell>
          <cell r="N426" t="str">
            <v>Investors Canadian Small Cap II - IRHP</v>
          </cell>
          <cell r="O426">
            <v>-1920.81</v>
          </cell>
          <cell r="P426">
            <v>-2197.9</v>
          </cell>
        </row>
        <row r="427">
          <cell r="K427" t="str">
            <v>630112000</v>
          </cell>
          <cell r="L427" t="str">
            <v>REDEMPTIONS</v>
          </cell>
          <cell r="M427" t="str">
            <v>1000501110111</v>
          </cell>
          <cell r="N427" t="str">
            <v>Investors Canadian Enterprise Fund</v>
          </cell>
          <cell r="O427">
            <v>-19297.330000000002</v>
          </cell>
          <cell r="P427">
            <v>-22479</v>
          </cell>
        </row>
        <row r="428">
          <cell r="K428" t="str">
            <v>630112000</v>
          </cell>
          <cell r="L428" t="str">
            <v>REDEMPTIONS</v>
          </cell>
          <cell r="M428" t="str">
            <v>10005011101110053</v>
          </cell>
          <cell r="N428" t="str">
            <v>Investors Canadian Enterprise - IRHP</v>
          </cell>
          <cell r="O428">
            <v>-8643.66</v>
          </cell>
          <cell r="P428">
            <v>-9890.5499999999993</v>
          </cell>
        </row>
        <row r="429">
          <cell r="K429" t="str">
            <v>630112000</v>
          </cell>
          <cell r="L429" t="str">
            <v>REDEMPTIONS</v>
          </cell>
          <cell r="M429" t="str">
            <v>10005011101110086</v>
          </cell>
          <cell r="N429" t="str">
            <v>IG Cdn Enterprise - IWMP</v>
          </cell>
          <cell r="O429">
            <v>-669.48</v>
          </cell>
          <cell r="P429">
            <v>-971.74</v>
          </cell>
        </row>
        <row r="430">
          <cell r="K430" t="str">
            <v>630112000</v>
          </cell>
          <cell r="L430" t="str">
            <v>REDEMPTIONS</v>
          </cell>
          <cell r="M430" t="str">
            <v>1000511110111</v>
          </cell>
          <cell r="N430" t="str">
            <v>Investors Global Science &amp; Tech Fund</v>
          </cell>
          <cell r="O430">
            <v>-52754.36</v>
          </cell>
          <cell r="P430">
            <v>-60881</v>
          </cell>
        </row>
        <row r="431">
          <cell r="K431" t="str">
            <v>630112000</v>
          </cell>
          <cell r="L431" t="str">
            <v>REDEMPTIONS</v>
          </cell>
          <cell r="M431" t="str">
            <v>10005111101110053</v>
          </cell>
          <cell r="N431" t="str">
            <v>Investors Global Science &amp; Tech - IRHP</v>
          </cell>
          <cell r="O431">
            <v>-960.41</v>
          </cell>
          <cell r="P431">
            <v>-1098.95</v>
          </cell>
        </row>
        <row r="432">
          <cell r="K432" t="str">
            <v>630112000</v>
          </cell>
          <cell r="L432" t="str">
            <v>REDEMPTIONS</v>
          </cell>
          <cell r="M432" t="str">
            <v>10005111101110089</v>
          </cell>
          <cell r="N432" t="str">
            <v>IG Global Science &amp; Tech - IWAP</v>
          </cell>
          <cell r="O432">
            <v>-82.03</v>
          </cell>
          <cell r="P432">
            <v>-101.08</v>
          </cell>
        </row>
        <row r="433">
          <cell r="K433" t="str">
            <v>630112000</v>
          </cell>
          <cell r="L433" t="str">
            <v>REDEMPTIONS</v>
          </cell>
          <cell r="M433" t="str">
            <v>10005111101110090</v>
          </cell>
          <cell r="N433" t="str">
            <v>IG Global Science &amp; Tech - IWAR</v>
          </cell>
          <cell r="O433">
            <v>-109.99</v>
          </cell>
          <cell r="P433">
            <v>-146.44999999999999</v>
          </cell>
        </row>
        <row r="434">
          <cell r="K434" t="str">
            <v>630112000</v>
          </cell>
          <cell r="L434" t="str">
            <v>REDEMPTIONS</v>
          </cell>
          <cell r="M434" t="str">
            <v>10005111101110093</v>
          </cell>
          <cell r="N434" t="str">
            <v>IG Global Science &amp; Tech RSP Fund</v>
          </cell>
          <cell r="O434">
            <v>-1847.45</v>
          </cell>
          <cell r="P434">
            <v>-2653</v>
          </cell>
        </row>
        <row r="435">
          <cell r="K435" t="str">
            <v>630112000</v>
          </cell>
          <cell r="L435" t="str">
            <v>REDEMPTIONS</v>
          </cell>
          <cell r="M435" t="str">
            <v>1000521110111</v>
          </cell>
          <cell r="N435" t="str">
            <v>Investors Canadian Balanced Fund</v>
          </cell>
          <cell r="O435">
            <v>-30936.16</v>
          </cell>
          <cell r="P435">
            <v>-40510</v>
          </cell>
        </row>
        <row r="436">
          <cell r="K436" t="str">
            <v>630112000</v>
          </cell>
          <cell r="L436" t="str">
            <v>REDEMPTIONS</v>
          </cell>
          <cell r="M436" t="str">
            <v>1000541110111</v>
          </cell>
          <cell r="N436" t="str">
            <v>Investors Quebec Enterprise Fund</v>
          </cell>
          <cell r="O436">
            <v>-14912.28</v>
          </cell>
          <cell r="P436">
            <v>-17384</v>
          </cell>
        </row>
        <row r="437">
          <cell r="K437" t="str">
            <v>630112000</v>
          </cell>
          <cell r="L437" t="str">
            <v>REDEMPTIONS</v>
          </cell>
          <cell r="M437" t="str">
            <v>1000557150111</v>
          </cell>
          <cell r="N437" t="str">
            <v>IG Templeton International Equity Fund</v>
          </cell>
          <cell r="O437">
            <v>-8280.64</v>
          </cell>
          <cell r="P437">
            <v>-10070</v>
          </cell>
        </row>
        <row r="438">
          <cell r="K438" t="str">
            <v>630112000</v>
          </cell>
          <cell r="L438" t="str">
            <v>REDEMPTIONS</v>
          </cell>
          <cell r="M438" t="str">
            <v>10005571501110085</v>
          </cell>
          <cell r="N438" t="str">
            <v>IG Templeton Intl Equity - IWMC</v>
          </cell>
          <cell r="O438">
            <v>-453.29</v>
          </cell>
          <cell r="P438">
            <v>-618.03</v>
          </cell>
        </row>
        <row r="439">
          <cell r="K439" t="str">
            <v>630112000</v>
          </cell>
          <cell r="L439" t="str">
            <v>REDEMPTIONS</v>
          </cell>
          <cell r="M439" t="str">
            <v>1000561390111</v>
          </cell>
          <cell r="N439" t="str">
            <v>IG MKF Ivy European Fund</v>
          </cell>
          <cell r="O439">
            <v>-10638.73</v>
          </cell>
          <cell r="P439">
            <v>-6107</v>
          </cell>
        </row>
        <row r="440">
          <cell r="K440" t="str">
            <v>630112000</v>
          </cell>
          <cell r="L440" t="str">
            <v>REDEMPTIONS</v>
          </cell>
          <cell r="M440" t="str">
            <v>10005613901110087</v>
          </cell>
          <cell r="N440" t="str">
            <v>IG MKF Ivy European Fund - IWMA</v>
          </cell>
          <cell r="O440">
            <v>-406.46</v>
          </cell>
          <cell r="P440">
            <v>-459.48</v>
          </cell>
        </row>
        <row r="441">
          <cell r="K441" t="str">
            <v>630112000</v>
          </cell>
          <cell r="L441" t="str">
            <v>REDEMPTIONS</v>
          </cell>
          <cell r="M441" t="str">
            <v>10005613901110088</v>
          </cell>
          <cell r="N441" t="str">
            <v>IG MKF Ivy European Fund - WMAR</v>
          </cell>
          <cell r="O441">
            <v>-435.7</v>
          </cell>
          <cell r="P441">
            <v>-480.24</v>
          </cell>
        </row>
        <row r="442">
          <cell r="K442" t="str">
            <v>630112000</v>
          </cell>
          <cell r="L442" t="str">
            <v>REDEMPTIONS</v>
          </cell>
          <cell r="M442" t="str">
            <v>1000561730111</v>
          </cell>
          <cell r="N442" t="str">
            <v>IG Scudder European Growth Fund</v>
          </cell>
          <cell r="O442">
            <v>0</v>
          </cell>
          <cell r="P442">
            <v>-7020</v>
          </cell>
        </row>
        <row r="443">
          <cell r="K443" t="str">
            <v>630112000</v>
          </cell>
          <cell r="L443" t="str">
            <v>REDEMPTIONS</v>
          </cell>
          <cell r="M443" t="str">
            <v>10005617301110087</v>
          </cell>
          <cell r="N443" t="str">
            <v>IG Scudder European Growth - IWMA</v>
          </cell>
          <cell r="O443">
            <v>0</v>
          </cell>
          <cell r="P443">
            <v>-236.46</v>
          </cell>
        </row>
        <row r="444">
          <cell r="K444" t="str">
            <v>630112000</v>
          </cell>
          <cell r="L444" t="str">
            <v>REDEMPTIONS</v>
          </cell>
          <cell r="M444" t="str">
            <v>10005617301110088</v>
          </cell>
          <cell r="N444" t="str">
            <v>IG Scudder European Growth - WMAR</v>
          </cell>
          <cell r="O444">
            <v>0</v>
          </cell>
          <cell r="P444">
            <v>-214.92</v>
          </cell>
        </row>
        <row r="445">
          <cell r="K445" t="str">
            <v>630112000</v>
          </cell>
          <cell r="L445" t="str">
            <v>REDEMPTIONS</v>
          </cell>
          <cell r="M445" t="str">
            <v>1000571390111</v>
          </cell>
          <cell r="N445" t="str">
            <v>IG MKF Select Managers Cdn Fund</v>
          </cell>
          <cell r="O445">
            <v>-3079.46</v>
          </cell>
          <cell r="P445">
            <v>-1649</v>
          </cell>
        </row>
        <row r="446">
          <cell r="K446" t="str">
            <v>630112000</v>
          </cell>
          <cell r="L446" t="str">
            <v>REDEMPTIONS</v>
          </cell>
          <cell r="M446" t="str">
            <v>10005713901110085</v>
          </cell>
          <cell r="N446" t="str">
            <v>IG MKF Select Mgrs Cdn - IWMC</v>
          </cell>
          <cell r="O446">
            <v>-259.02</v>
          </cell>
          <cell r="P446">
            <v>-202.08</v>
          </cell>
        </row>
        <row r="447">
          <cell r="K447" t="str">
            <v>630112000</v>
          </cell>
          <cell r="L447" t="str">
            <v>REDEMPTIONS</v>
          </cell>
          <cell r="M447" t="str">
            <v>1000571730111</v>
          </cell>
          <cell r="N447" t="str">
            <v>IG Scudder Canadian All Cap Fund</v>
          </cell>
          <cell r="O447">
            <v>0</v>
          </cell>
          <cell r="P447">
            <v>-2005</v>
          </cell>
        </row>
        <row r="448">
          <cell r="K448" t="str">
            <v>630112000</v>
          </cell>
          <cell r="L448" t="str">
            <v>REDEMPTIONS</v>
          </cell>
          <cell r="M448" t="str">
            <v>10005717301110085</v>
          </cell>
          <cell r="N448" t="str">
            <v>IG Scudder Cdn All Cap - IWMC</v>
          </cell>
          <cell r="O448">
            <v>0</v>
          </cell>
          <cell r="P448">
            <v>-151.08000000000001</v>
          </cell>
        </row>
        <row r="449">
          <cell r="K449" t="str">
            <v>630112000</v>
          </cell>
          <cell r="L449" t="str">
            <v>REDEMPTIONS</v>
          </cell>
          <cell r="M449" t="str">
            <v>1000581130111</v>
          </cell>
          <cell r="N449" t="str">
            <v>IG AGF Canadian Diversified Growth Fund</v>
          </cell>
          <cell r="O449">
            <v>-14367.08</v>
          </cell>
          <cell r="P449">
            <v>-17485</v>
          </cell>
        </row>
        <row r="450">
          <cell r="K450" t="str">
            <v>630112000</v>
          </cell>
          <cell r="L450" t="str">
            <v>REDEMPTIONS</v>
          </cell>
          <cell r="M450" t="str">
            <v>1000591130111</v>
          </cell>
          <cell r="N450" t="str">
            <v>IG AGF US Growth Fund</v>
          </cell>
          <cell r="O450">
            <v>-13346.91</v>
          </cell>
          <cell r="P450">
            <v>-16163</v>
          </cell>
        </row>
        <row r="451">
          <cell r="K451" t="str">
            <v>630112000</v>
          </cell>
          <cell r="L451" t="str">
            <v>REDEMPTIONS</v>
          </cell>
          <cell r="M451" t="str">
            <v>10005911301110087</v>
          </cell>
          <cell r="N451" t="str">
            <v>IG AGF US Growth - IWMA</v>
          </cell>
          <cell r="O451">
            <v>-348.4</v>
          </cell>
          <cell r="P451">
            <v>-596.52</v>
          </cell>
        </row>
        <row r="452">
          <cell r="K452" t="str">
            <v>630112000</v>
          </cell>
          <cell r="L452" t="str">
            <v>REDEMPTIONS</v>
          </cell>
          <cell r="M452" t="str">
            <v>10005911301110088</v>
          </cell>
          <cell r="N452" t="str">
            <v>IG AGF US Growth - WMAR</v>
          </cell>
          <cell r="O452">
            <v>-290.45999999999998</v>
          </cell>
          <cell r="P452">
            <v>-463.44</v>
          </cell>
        </row>
        <row r="453">
          <cell r="K453" t="str">
            <v>630112000</v>
          </cell>
          <cell r="L453" t="str">
            <v>REDEMPTIONS</v>
          </cell>
          <cell r="M453" t="str">
            <v>10005911301110094</v>
          </cell>
          <cell r="N453" t="str">
            <v>IG AGF US Growth RSP Fund</v>
          </cell>
          <cell r="O453">
            <v>-1608.85</v>
          </cell>
          <cell r="P453">
            <v>-1753</v>
          </cell>
        </row>
        <row r="454">
          <cell r="K454" t="str">
            <v>630112000</v>
          </cell>
          <cell r="L454" t="str">
            <v>REDEMPTIONS</v>
          </cell>
          <cell r="M454" t="str">
            <v>1000601130111</v>
          </cell>
          <cell r="N454" t="str">
            <v>IG AGF Asian Growth Fund</v>
          </cell>
          <cell r="O454">
            <v>-2772.85</v>
          </cell>
          <cell r="P454">
            <v>-3308</v>
          </cell>
        </row>
        <row r="455">
          <cell r="K455" t="str">
            <v>630112000</v>
          </cell>
          <cell r="L455" t="str">
            <v>REDEMPTIONS</v>
          </cell>
          <cell r="M455" t="str">
            <v>1000611480111</v>
          </cell>
          <cell r="N455" t="str">
            <v>IG MAXXUM Income Fund</v>
          </cell>
          <cell r="O455">
            <v>-4102.97</v>
          </cell>
          <cell r="P455">
            <v>-6146</v>
          </cell>
        </row>
        <row r="456">
          <cell r="K456" t="str">
            <v>630112000</v>
          </cell>
          <cell r="L456" t="str">
            <v>REDEMPTIONS</v>
          </cell>
          <cell r="M456" t="str">
            <v>10006114801110084</v>
          </cell>
          <cell r="N456" t="str">
            <v>IG Maxxum Income - IWCP</v>
          </cell>
          <cell r="O456">
            <v>-234.81</v>
          </cell>
          <cell r="P456">
            <v>-333.1</v>
          </cell>
        </row>
        <row r="457">
          <cell r="K457" t="str">
            <v>630112000</v>
          </cell>
          <cell r="L457" t="str">
            <v>REDEMPTIONS</v>
          </cell>
          <cell r="M457" t="str">
            <v>1000621480111</v>
          </cell>
          <cell r="N457" t="str">
            <v>IG MAXXUM Dividend Fund</v>
          </cell>
          <cell r="O457">
            <v>-43454.67</v>
          </cell>
          <cell r="P457">
            <v>-58810</v>
          </cell>
        </row>
        <row r="458">
          <cell r="K458" t="str">
            <v>630112000</v>
          </cell>
          <cell r="L458" t="str">
            <v>REDEMPTIONS</v>
          </cell>
          <cell r="M458" t="str">
            <v>1000671110111</v>
          </cell>
          <cell r="N458" t="str">
            <v>Investors Global e.Commerce Fund</v>
          </cell>
          <cell r="O458">
            <v>-5787.64</v>
          </cell>
          <cell r="P458">
            <v>-6787</v>
          </cell>
        </row>
        <row r="459">
          <cell r="K459" t="str">
            <v>630112000</v>
          </cell>
          <cell r="L459" t="str">
            <v>REDEMPTIONS</v>
          </cell>
          <cell r="M459" t="str">
            <v>10006711101110089</v>
          </cell>
          <cell r="N459" t="str">
            <v>IG Global e.Commerce - IWAP</v>
          </cell>
          <cell r="O459">
            <v>-82.03</v>
          </cell>
          <cell r="P459">
            <v>-101.08</v>
          </cell>
        </row>
        <row r="460">
          <cell r="K460" t="str">
            <v>630112000</v>
          </cell>
          <cell r="L460" t="str">
            <v>REDEMPTIONS</v>
          </cell>
          <cell r="M460" t="str">
            <v>10006711101110090</v>
          </cell>
          <cell r="N460" t="str">
            <v>IG Global e.Commerce - IWAR</v>
          </cell>
          <cell r="O460">
            <v>-109.99</v>
          </cell>
          <cell r="P460">
            <v>-146.44999999999999</v>
          </cell>
        </row>
        <row r="461">
          <cell r="K461" t="str">
            <v>630112000</v>
          </cell>
          <cell r="L461" t="str">
            <v>REDEMPTIONS</v>
          </cell>
          <cell r="M461" t="str">
            <v>1000681950111</v>
          </cell>
          <cell r="N461" t="str">
            <v>Investors Mergers &amp; Acquisitions Fund</v>
          </cell>
          <cell r="O461">
            <v>-15789.74</v>
          </cell>
          <cell r="P461">
            <v>-18798</v>
          </cell>
        </row>
        <row r="462">
          <cell r="K462" t="str">
            <v>630112000</v>
          </cell>
          <cell r="L462" t="str">
            <v>REDEMPTIONS</v>
          </cell>
          <cell r="M462" t="str">
            <v>1000691110111</v>
          </cell>
          <cell r="N462" t="str">
            <v>Investors European Mid-Cap Growth Fund</v>
          </cell>
          <cell r="O462">
            <v>-15030.47</v>
          </cell>
          <cell r="P462">
            <v>-19532</v>
          </cell>
        </row>
        <row r="463">
          <cell r="K463" t="str">
            <v>630112000</v>
          </cell>
          <cell r="L463" t="str">
            <v>REDEMPTIONS</v>
          </cell>
          <cell r="M463" t="str">
            <v>1000702190111</v>
          </cell>
          <cell r="N463" t="str">
            <v>IG Janus American Equity Fund</v>
          </cell>
          <cell r="O463">
            <v>-7838.01</v>
          </cell>
          <cell r="P463">
            <v>-9501</v>
          </cell>
        </row>
        <row r="464">
          <cell r="K464" t="str">
            <v>630112000</v>
          </cell>
          <cell r="L464" t="str">
            <v>REDEMPTIONS</v>
          </cell>
          <cell r="M464" t="str">
            <v>10007021901110086</v>
          </cell>
          <cell r="N464" t="str">
            <v>IG Janus American Equity - IWMP</v>
          </cell>
          <cell r="O464">
            <v>-382.56</v>
          </cell>
          <cell r="P464">
            <v>-555.28</v>
          </cell>
        </row>
        <row r="465">
          <cell r="K465" t="str">
            <v>630112000</v>
          </cell>
          <cell r="L465" t="str">
            <v>REDEMPTIONS</v>
          </cell>
          <cell r="M465" t="str">
            <v>10007021901110089</v>
          </cell>
          <cell r="N465" t="str">
            <v>IG Janus American Equity - IWAP</v>
          </cell>
          <cell r="O465">
            <v>-93.74</v>
          </cell>
          <cell r="P465">
            <v>-115.52</v>
          </cell>
        </row>
        <row r="466">
          <cell r="K466" t="str">
            <v>630112000</v>
          </cell>
          <cell r="L466" t="str">
            <v>REDEMPTIONS</v>
          </cell>
          <cell r="M466" t="str">
            <v>10007021901110090</v>
          </cell>
          <cell r="N466" t="str">
            <v>IG Janus American Equity - IWAR</v>
          </cell>
          <cell r="O466">
            <v>-153.97999999999999</v>
          </cell>
          <cell r="P466">
            <v>-205.03</v>
          </cell>
        </row>
        <row r="467">
          <cell r="K467" t="str">
            <v>630112000</v>
          </cell>
          <cell r="L467" t="str">
            <v>REDEMPTIONS</v>
          </cell>
          <cell r="M467" t="str">
            <v>1000712190111</v>
          </cell>
          <cell r="N467" t="str">
            <v>IG Janus Global Equity Fund</v>
          </cell>
          <cell r="O467">
            <v>-8102.25</v>
          </cell>
          <cell r="P467">
            <v>-10560</v>
          </cell>
        </row>
        <row r="468">
          <cell r="K468" t="str">
            <v>630112000</v>
          </cell>
          <cell r="L468" t="str">
            <v>REDEMPTIONS</v>
          </cell>
          <cell r="M468" t="str">
            <v>1000721290111</v>
          </cell>
          <cell r="N468" t="str">
            <v>IG Fidelity US Equity Fund</v>
          </cell>
          <cell r="O468">
            <v>-1898.74</v>
          </cell>
          <cell r="P468">
            <v>-2624</v>
          </cell>
        </row>
        <row r="469">
          <cell r="K469" t="str">
            <v>630112000</v>
          </cell>
          <cell r="L469" t="str">
            <v>REDEMPTIONS</v>
          </cell>
          <cell r="M469" t="str">
            <v>10007212901110084</v>
          </cell>
          <cell r="N469" t="str">
            <v>IG Fidelity US Equity - IWCP</v>
          </cell>
          <cell r="O469">
            <v>-70.44</v>
          </cell>
          <cell r="P469">
            <v>-99.93</v>
          </cell>
        </row>
        <row r="470">
          <cell r="K470" t="str">
            <v>630112000</v>
          </cell>
          <cell r="L470" t="str">
            <v>REDEMPTIONS</v>
          </cell>
          <cell r="M470" t="str">
            <v>1000731290111</v>
          </cell>
          <cell r="N470" t="str">
            <v>IG Fidelity Global Equity Fund</v>
          </cell>
          <cell r="O470">
            <v>-4680.51</v>
          </cell>
          <cell r="P470">
            <v>-6471</v>
          </cell>
        </row>
        <row r="471">
          <cell r="K471" t="str">
            <v>630112000</v>
          </cell>
          <cell r="L471" t="str">
            <v>REDEMPTIONS</v>
          </cell>
          <cell r="M471" t="str">
            <v>10007312901110086</v>
          </cell>
          <cell r="N471" t="str">
            <v>IG Fidelity Global Equity - IWMP</v>
          </cell>
          <cell r="O471">
            <v>-382.56</v>
          </cell>
          <cell r="P471">
            <v>-555.28</v>
          </cell>
        </row>
        <row r="472">
          <cell r="K472" t="str">
            <v>630112000</v>
          </cell>
          <cell r="L472" t="str">
            <v>REDEMPTIONS</v>
          </cell>
          <cell r="M472" t="str">
            <v>1000741290111</v>
          </cell>
          <cell r="N472" t="str">
            <v>IG Fidelity Canadian Equity Fund</v>
          </cell>
          <cell r="O472">
            <v>-3339.24</v>
          </cell>
          <cell r="P472">
            <v>-4219</v>
          </cell>
        </row>
        <row r="473">
          <cell r="K473" t="str">
            <v>630112000</v>
          </cell>
          <cell r="L473" t="str">
            <v>REDEMPTIONS</v>
          </cell>
          <cell r="M473" t="str">
            <v>10007412901110087</v>
          </cell>
          <cell r="N473" t="str">
            <v>IG Fidelity Cdn Equity - IWMA</v>
          </cell>
          <cell r="O473">
            <v>-348.4</v>
          </cell>
          <cell r="P473">
            <v>-596.52</v>
          </cell>
        </row>
        <row r="474">
          <cell r="K474" t="str">
            <v>630112000</v>
          </cell>
          <cell r="L474" t="str">
            <v>REDEMPTIONS</v>
          </cell>
          <cell r="M474" t="str">
            <v>10007412901110088</v>
          </cell>
          <cell r="N474" t="str">
            <v>IG Fidelity Cdn Equity - WMAR</v>
          </cell>
          <cell r="O474">
            <v>-1113.44</v>
          </cell>
          <cell r="P474">
            <v>-1776.52</v>
          </cell>
        </row>
        <row r="475">
          <cell r="K475" t="str">
            <v>630112000</v>
          </cell>
          <cell r="L475" t="str">
            <v>REDEMPTIONS</v>
          </cell>
          <cell r="M475" t="str">
            <v>1000751290111</v>
          </cell>
          <cell r="N475" t="str">
            <v>IG Fidelity Canadian Allocation Fund</v>
          </cell>
          <cell r="O475">
            <v>-6347.34</v>
          </cell>
          <cell r="P475">
            <v>-9946</v>
          </cell>
        </row>
        <row r="476">
          <cell r="K476" t="str">
            <v>630112000</v>
          </cell>
          <cell r="L476" t="str">
            <v>REDEMPTIONS</v>
          </cell>
          <cell r="M476" t="str">
            <v>1000761110111</v>
          </cell>
          <cell r="N476" t="str">
            <v>Investors High Yield Money Market Fund</v>
          </cell>
          <cell r="O476">
            <v>-65859.34</v>
          </cell>
          <cell r="P476">
            <v>-83071</v>
          </cell>
        </row>
        <row r="477">
          <cell r="K477" t="str">
            <v>630112000</v>
          </cell>
          <cell r="L477" t="str">
            <v>REDEMPTIONS</v>
          </cell>
          <cell r="M477" t="str">
            <v>1000911110111</v>
          </cell>
          <cell r="N477" t="str">
            <v>Investors Global Financial Services Fund</v>
          </cell>
          <cell r="O477">
            <v>-2453.98</v>
          </cell>
          <cell r="P477">
            <v>-2910</v>
          </cell>
        </row>
        <row r="478">
          <cell r="K478" t="str">
            <v>630112000</v>
          </cell>
          <cell r="L478" t="str">
            <v>REDEMPTIONS</v>
          </cell>
          <cell r="M478" t="str">
            <v>1000921110111</v>
          </cell>
          <cell r="N478" t="str">
            <v>Investors Pan Asian Growth Fund</v>
          </cell>
          <cell r="O478">
            <v>-293.23</v>
          </cell>
          <cell r="P478">
            <v>-342</v>
          </cell>
        </row>
        <row r="479">
          <cell r="K479" t="str">
            <v>630112000</v>
          </cell>
          <cell r="L479" t="str">
            <v>REDEMPTIONS</v>
          </cell>
          <cell r="M479" t="str">
            <v>1000951110111</v>
          </cell>
          <cell r="N479" t="str">
            <v>Investors Canadian Large Cap Value Corp Class</v>
          </cell>
          <cell r="O479">
            <v>-926.54</v>
          </cell>
          <cell r="P479">
            <v>-192</v>
          </cell>
        </row>
        <row r="480">
          <cell r="K480" t="str">
            <v>630112000</v>
          </cell>
          <cell r="L480" t="str">
            <v>REDEMPTIONS</v>
          </cell>
          <cell r="M480" t="str">
            <v>1000961110111</v>
          </cell>
          <cell r="N480" t="str">
            <v>Investors Canadian Equity Corp Class</v>
          </cell>
          <cell r="O480">
            <v>-820.35</v>
          </cell>
          <cell r="P480">
            <v>-155</v>
          </cell>
        </row>
        <row r="481">
          <cell r="K481" t="str">
            <v>630112000</v>
          </cell>
          <cell r="L481" t="str">
            <v>REDEMPTIONS</v>
          </cell>
          <cell r="M481" t="str">
            <v>1000971110111</v>
          </cell>
          <cell r="N481" t="str">
            <v>Investors Quebec Enterprise Corp Class</v>
          </cell>
          <cell r="O481">
            <v>-209.77</v>
          </cell>
          <cell r="P481">
            <v>-151</v>
          </cell>
        </row>
        <row r="482">
          <cell r="K482" t="str">
            <v>630112000</v>
          </cell>
          <cell r="L482" t="str">
            <v>REDEMPTIONS</v>
          </cell>
          <cell r="M482" t="str">
            <v>1000981110111</v>
          </cell>
          <cell r="N482" t="str">
            <v>Investors Canadian Enterprise Corp Class</v>
          </cell>
          <cell r="O482">
            <v>-225.37</v>
          </cell>
          <cell r="P482">
            <v>0</v>
          </cell>
        </row>
        <row r="483">
          <cell r="K483" t="str">
            <v>630112000</v>
          </cell>
          <cell r="L483" t="str">
            <v>REDEMPTIONS</v>
          </cell>
          <cell r="M483" t="str">
            <v>1000991110111</v>
          </cell>
          <cell r="N483" t="str">
            <v>Investors Summa Corp Class</v>
          </cell>
          <cell r="O483">
            <v>-1827.8</v>
          </cell>
          <cell r="P483">
            <v>-187</v>
          </cell>
        </row>
        <row r="484">
          <cell r="K484" t="str">
            <v>630112000</v>
          </cell>
          <cell r="L484" t="str">
            <v>REDEMPTIONS</v>
          </cell>
          <cell r="M484" t="str">
            <v>1001001110111</v>
          </cell>
          <cell r="N484" t="str">
            <v>Investors Canadian Small Cap Corp Class</v>
          </cell>
          <cell r="O484">
            <v>-136.33000000000001</v>
          </cell>
          <cell r="P484">
            <v>-161</v>
          </cell>
        </row>
        <row r="485">
          <cell r="K485" t="str">
            <v>630112000</v>
          </cell>
          <cell r="L485" t="str">
            <v>REDEMPTIONS</v>
          </cell>
          <cell r="M485" t="str">
            <v>1001011110111</v>
          </cell>
          <cell r="N485" t="str">
            <v>Investors Canadian Small Cap Growth Corp Class</v>
          </cell>
          <cell r="O485">
            <v>-190.62</v>
          </cell>
          <cell r="P485">
            <v>-152</v>
          </cell>
        </row>
        <row r="486">
          <cell r="K486" t="str">
            <v>630112000</v>
          </cell>
          <cell r="L486" t="str">
            <v>REDEMPTIONS</v>
          </cell>
          <cell r="M486" t="str">
            <v>1001031160111</v>
          </cell>
          <cell r="N486" t="str">
            <v>IG Beutel Goodman Canadian Equity Corp Class</v>
          </cell>
          <cell r="O486">
            <v>-94.62</v>
          </cell>
          <cell r="P486">
            <v>0</v>
          </cell>
        </row>
        <row r="487">
          <cell r="K487" t="str">
            <v>630112000</v>
          </cell>
          <cell r="L487" t="str">
            <v>REDEMPTIONS</v>
          </cell>
          <cell r="M487" t="str">
            <v>1001047120111</v>
          </cell>
          <cell r="N487" t="str">
            <v>IG Sceptre Canadian Equity Corp Class</v>
          </cell>
          <cell r="O487">
            <v>-271.32</v>
          </cell>
          <cell r="P487">
            <v>0</v>
          </cell>
        </row>
        <row r="488">
          <cell r="K488" t="str">
            <v>630112000</v>
          </cell>
          <cell r="L488" t="str">
            <v>REDEMPTIONS</v>
          </cell>
          <cell r="M488" t="str">
            <v>1001051290111</v>
          </cell>
          <cell r="N488" t="str">
            <v>IG FI Canadian Equity Corp Class</v>
          </cell>
          <cell r="O488">
            <v>-185.59</v>
          </cell>
          <cell r="P488">
            <v>0</v>
          </cell>
        </row>
        <row r="489">
          <cell r="K489" t="str">
            <v>630112000</v>
          </cell>
          <cell r="L489" t="str">
            <v>REDEMPTIONS</v>
          </cell>
          <cell r="M489" t="str">
            <v>1001061390111</v>
          </cell>
          <cell r="N489" t="str">
            <v>IG MFC Universal Select Managers Cdn All Cap Corp Class</v>
          </cell>
          <cell r="O489">
            <v>-63.33</v>
          </cell>
          <cell r="P489">
            <v>0</v>
          </cell>
        </row>
        <row r="490">
          <cell r="K490" t="str">
            <v>630112000</v>
          </cell>
          <cell r="L490" t="str">
            <v>REDEMPTIONS</v>
          </cell>
          <cell r="M490" t="str">
            <v>1001071130111</v>
          </cell>
          <cell r="N490" t="str">
            <v>IG AGF Canadian Diversified Growth Corp Class</v>
          </cell>
          <cell r="O490">
            <v>-111.18</v>
          </cell>
          <cell r="P490">
            <v>0</v>
          </cell>
        </row>
        <row r="491">
          <cell r="K491" t="str">
            <v>630112000</v>
          </cell>
          <cell r="L491" t="str">
            <v>REDEMPTIONS</v>
          </cell>
          <cell r="M491" t="str">
            <v>1001081130111</v>
          </cell>
          <cell r="N491" t="str">
            <v>IG AGF Canadian Growth Corp Class</v>
          </cell>
          <cell r="O491">
            <v>-561.54999999999995</v>
          </cell>
          <cell r="P491">
            <v>-6</v>
          </cell>
        </row>
        <row r="492">
          <cell r="K492" t="str">
            <v>630112000</v>
          </cell>
          <cell r="L492" t="str">
            <v>REDEMPTIONS</v>
          </cell>
          <cell r="M492" t="str">
            <v>1001091110111</v>
          </cell>
          <cell r="N492" t="str">
            <v>Investors US Large Cap Value Corp Class</v>
          </cell>
          <cell r="O492">
            <v>-2424.8000000000002</v>
          </cell>
          <cell r="P492">
            <v>-263</v>
          </cell>
        </row>
        <row r="493">
          <cell r="K493" t="str">
            <v>630112000</v>
          </cell>
          <cell r="L493" t="str">
            <v>REDEMPTIONS</v>
          </cell>
          <cell r="M493" t="str">
            <v>1001101110111</v>
          </cell>
          <cell r="N493" t="str">
            <v>Investors US Opportunities Corp Class</v>
          </cell>
          <cell r="O493">
            <v>-320.27999999999997</v>
          </cell>
          <cell r="P493">
            <v>-168</v>
          </cell>
        </row>
        <row r="494">
          <cell r="K494" t="str">
            <v>630112000</v>
          </cell>
          <cell r="L494" t="str">
            <v>REDEMPTIONS</v>
          </cell>
          <cell r="M494" t="str">
            <v>1001111110111</v>
          </cell>
          <cell r="N494" t="str">
            <v>Investors US Large Cap Growth Corp Class</v>
          </cell>
          <cell r="O494">
            <v>-189.53</v>
          </cell>
          <cell r="P494">
            <v>-158</v>
          </cell>
        </row>
        <row r="495">
          <cell r="K495" t="str">
            <v>630112000</v>
          </cell>
          <cell r="L495" t="str">
            <v>REDEMPTIONS</v>
          </cell>
          <cell r="M495" t="str">
            <v>1001121290111</v>
          </cell>
          <cell r="N495" t="str">
            <v>IG FI US Equity Corp Class</v>
          </cell>
          <cell r="O495">
            <v>-82.61</v>
          </cell>
          <cell r="P495">
            <v>0</v>
          </cell>
        </row>
        <row r="496">
          <cell r="K496" t="str">
            <v>630112000</v>
          </cell>
          <cell r="L496" t="str">
            <v>REDEMPTIONS</v>
          </cell>
          <cell r="M496" t="str">
            <v>1001131130111</v>
          </cell>
          <cell r="N496" t="str">
            <v>IG AGF US Growth Corp Class</v>
          </cell>
          <cell r="O496">
            <v>-458.03</v>
          </cell>
          <cell r="P496">
            <v>-2</v>
          </cell>
        </row>
        <row r="497">
          <cell r="K497" t="str">
            <v>630112000</v>
          </cell>
          <cell r="L497" t="str">
            <v>REDEMPTIONS</v>
          </cell>
          <cell r="M497" t="str">
            <v>1001142220111</v>
          </cell>
          <cell r="N497" t="str">
            <v>IG Goldman Sachs US Equity Corp Class</v>
          </cell>
          <cell r="O497">
            <v>-3320.22</v>
          </cell>
          <cell r="P497">
            <v>0</v>
          </cell>
        </row>
        <row r="498">
          <cell r="K498" t="str">
            <v>630112000</v>
          </cell>
          <cell r="L498" t="str">
            <v>REDEMPTIONS</v>
          </cell>
          <cell r="M498" t="str">
            <v>1001151110111</v>
          </cell>
          <cell r="N498" t="str">
            <v>Investors Global Corp Class</v>
          </cell>
          <cell r="O498">
            <v>-1891.26</v>
          </cell>
          <cell r="P498">
            <v>-152</v>
          </cell>
        </row>
        <row r="499">
          <cell r="K499" t="str">
            <v>630112000</v>
          </cell>
          <cell r="L499" t="str">
            <v>REDEMPTIONS</v>
          </cell>
          <cell r="M499" t="str">
            <v>1001161110111</v>
          </cell>
          <cell r="N499" t="str">
            <v>Investors North American Growth Corp Class</v>
          </cell>
          <cell r="O499">
            <v>-874.89</v>
          </cell>
          <cell r="P499">
            <v>-483</v>
          </cell>
        </row>
        <row r="500">
          <cell r="K500" t="str">
            <v>630112000</v>
          </cell>
          <cell r="L500" t="str">
            <v>REDEMPTIONS</v>
          </cell>
          <cell r="M500" t="str">
            <v>1001171110111</v>
          </cell>
          <cell r="N500" t="str">
            <v>Investors Pacific International Corp Class</v>
          </cell>
          <cell r="O500">
            <v>-118.72</v>
          </cell>
          <cell r="P500">
            <v>-148</v>
          </cell>
        </row>
        <row r="501">
          <cell r="K501" t="str">
            <v>630112000</v>
          </cell>
          <cell r="L501" t="str">
            <v>REDEMPTIONS</v>
          </cell>
          <cell r="M501" t="str">
            <v>1001181110111</v>
          </cell>
          <cell r="N501" t="str">
            <v>Investors Japanese Growth Corp Class</v>
          </cell>
          <cell r="O501">
            <v>-222.75</v>
          </cell>
          <cell r="P501">
            <v>-150</v>
          </cell>
        </row>
        <row r="502">
          <cell r="K502" t="str">
            <v>630112000</v>
          </cell>
          <cell r="L502" t="str">
            <v>REDEMPTIONS</v>
          </cell>
          <cell r="M502" t="str">
            <v>1001191110111</v>
          </cell>
          <cell r="N502" t="str">
            <v>Investors Latin American Growth Corp Class</v>
          </cell>
          <cell r="O502">
            <v>-17.34</v>
          </cell>
          <cell r="P502">
            <v>0</v>
          </cell>
        </row>
        <row r="503">
          <cell r="K503" t="str">
            <v>630112000</v>
          </cell>
          <cell r="L503" t="str">
            <v>REDEMPTIONS</v>
          </cell>
          <cell r="M503" t="str">
            <v>1001201110111</v>
          </cell>
          <cell r="N503" t="str">
            <v>Investors European Growth Corp Class</v>
          </cell>
          <cell r="O503">
            <v>-2635.49</v>
          </cell>
          <cell r="P503">
            <v>-187</v>
          </cell>
        </row>
        <row r="504">
          <cell r="K504" t="str">
            <v>630112000</v>
          </cell>
          <cell r="L504" t="str">
            <v>REDEMPTIONS</v>
          </cell>
          <cell r="M504" t="str">
            <v>1001211110111</v>
          </cell>
          <cell r="N504" t="str">
            <v>Investors European Mid-Cap Growth Corp Class</v>
          </cell>
          <cell r="O504">
            <v>-705.68</v>
          </cell>
          <cell r="P504">
            <v>-181</v>
          </cell>
        </row>
        <row r="505">
          <cell r="K505" t="str">
            <v>630112000</v>
          </cell>
          <cell r="L505" t="str">
            <v>REDEMPTIONS</v>
          </cell>
          <cell r="M505" t="str">
            <v>1001221110111</v>
          </cell>
          <cell r="N505" t="str">
            <v>Investors Pan Asian Growth Corp Class</v>
          </cell>
          <cell r="O505">
            <v>-24.85</v>
          </cell>
          <cell r="P505">
            <v>-150</v>
          </cell>
        </row>
        <row r="506">
          <cell r="K506" t="str">
            <v>630112000</v>
          </cell>
          <cell r="L506" t="str">
            <v>REDEMPTIONS</v>
          </cell>
          <cell r="M506" t="str">
            <v>1001237150111</v>
          </cell>
          <cell r="N506" t="str">
            <v>IG Templeton International Equity Corp Class</v>
          </cell>
          <cell r="O506">
            <v>-489.07</v>
          </cell>
          <cell r="P506">
            <v>-37</v>
          </cell>
        </row>
        <row r="507">
          <cell r="K507" t="str">
            <v>630112000</v>
          </cell>
          <cell r="L507" t="str">
            <v>REDEMPTIONS</v>
          </cell>
          <cell r="M507" t="str">
            <v>1001241290111</v>
          </cell>
          <cell r="N507" t="str">
            <v>IG FI Global Equity Corp Class</v>
          </cell>
          <cell r="O507">
            <v>-511.11</v>
          </cell>
          <cell r="P507">
            <v>-7</v>
          </cell>
        </row>
        <row r="508">
          <cell r="K508" t="str">
            <v>630112000</v>
          </cell>
          <cell r="L508" t="str">
            <v>REDEMPTIONS</v>
          </cell>
          <cell r="M508" t="str">
            <v>1001251130111</v>
          </cell>
          <cell r="N508" t="str">
            <v>IG AGF Asian Growth Corp Class</v>
          </cell>
          <cell r="O508">
            <v>-43.52</v>
          </cell>
          <cell r="P508">
            <v>0</v>
          </cell>
        </row>
        <row r="509">
          <cell r="K509" t="str">
            <v>630112000</v>
          </cell>
          <cell r="L509" t="str">
            <v>REDEMPTIONS</v>
          </cell>
          <cell r="M509" t="str">
            <v>1001261130111</v>
          </cell>
          <cell r="N509" t="str">
            <v>IG AGF International Equity Corp Class</v>
          </cell>
          <cell r="O509">
            <v>-459.52</v>
          </cell>
          <cell r="P509">
            <v>0</v>
          </cell>
        </row>
        <row r="510">
          <cell r="K510" t="str">
            <v>630112000</v>
          </cell>
          <cell r="L510" t="str">
            <v>REDEMPTIONS</v>
          </cell>
          <cell r="M510" t="str">
            <v>1001271390111</v>
          </cell>
          <cell r="N510" t="str">
            <v>IG MFC Ivy European Corp Class</v>
          </cell>
          <cell r="O510">
            <v>-644.09</v>
          </cell>
          <cell r="P510">
            <v>-8</v>
          </cell>
        </row>
        <row r="511">
          <cell r="K511" t="str">
            <v>630112000</v>
          </cell>
          <cell r="L511" t="str">
            <v>REDEMPTIONS</v>
          </cell>
          <cell r="M511" t="str">
            <v>1001281390111</v>
          </cell>
          <cell r="N511" t="str">
            <v>IG MFC Universal Emerging Growth Corp Class</v>
          </cell>
          <cell r="O511">
            <v>-89.68</v>
          </cell>
          <cell r="P511">
            <v>0</v>
          </cell>
        </row>
        <row r="512">
          <cell r="K512" t="str">
            <v>630112000</v>
          </cell>
          <cell r="L512" t="str">
            <v>REDEMPTIONS</v>
          </cell>
          <cell r="M512" t="str">
            <v>1001291390111</v>
          </cell>
          <cell r="N512" t="str">
            <v>IG MFC Ivy Foreign Equity Corp Class</v>
          </cell>
          <cell r="O512">
            <v>-2877.07</v>
          </cell>
          <cell r="P512">
            <v>-3</v>
          </cell>
        </row>
        <row r="513">
          <cell r="K513" t="str">
            <v>630112000</v>
          </cell>
          <cell r="L513" t="str">
            <v>REDEMPTIONS</v>
          </cell>
          <cell r="M513" t="str">
            <v>1001301950111</v>
          </cell>
          <cell r="N513" t="str">
            <v>Investors Mergers &amp; Acquisitions Corp Class</v>
          </cell>
          <cell r="O513">
            <v>-1715.57</v>
          </cell>
          <cell r="P513">
            <v>-4</v>
          </cell>
        </row>
        <row r="514">
          <cell r="K514" t="str">
            <v>630112000</v>
          </cell>
          <cell r="L514" t="str">
            <v>REDEMPTIONS</v>
          </cell>
          <cell r="M514" t="str">
            <v>1001311110111</v>
          </cell>
          <cell r="N514" t="str">
            <v>Investors Global Financial Services Corp Class</v>
          </cell>
          <cell r="O514">
            <v>-436.52</v>
          </cell>
          <cell r="P514">
            <v>-156</v>
          </cell>
        </row>
        <row r="515">
          <cell r="K515" t="str">
            <v>630112000</v>
          </cell>
          <cell r="L515" t="str">
            <v>REDEMPTIONS</v>
          </cell>
          <cell r="M515" t="str">
            <v>1001321110111</v>
          </cell>
          <cell r="N515" t="str">
            <v>Investors Global e.Commerce Corp Class</v>
          </cell>
          <cell r="O515">
            <v>-2246.7800000000002</v>
          </cell>
          <cell r="P515">
            <v>-168</v>
          </cell>
        </row>
        <row r="516">
          <cell r="K516" t="str">
            <v>630112000</v>
          </cell>
          <cell r="L516" t="str">
            <v>REDEMPTIONS</v>
          </cell>
          <cell r="M516" t="str">
            <v>1001331110111</v>
          </cell>
          <cell r="N516" t="str">
            <v>Investors Global Science &amp; Technology Corp Class</v>
          </cell>
          <cell r="O516">
            <v>-1685.08</v>
          </cell>
          <cell r="P516">
            <v>-191</v>
          </cell>
        </row>
        <row r="517">
          <cell r="K517" t="str">
            <v>630112000</v>
          </cell>
          <cell r="L517" t="str">
            <v>REDEMPTIONS</v>
          </cell>
          <cell r="M517" t="str">
            <v>1001341110111</v>
          </cell>
          <cell r="N517" t="str">
            <v>Investors International Small Cap Corp Class</v>
          </cell>
          <cell r="O517">
            <v>-726.49</v>
          </cell>
          <cell r="P517">
            <v>0</v>
          </cell>
        </row>
        <row r="518">
          <cell r="K518" t="str">
            <v>630112000</v>
          </cell>
          <cell r="L518" t="str">
            <v>REDEMPTIONS</v>
          </cell>
          <cell r="M518" t="str">
            <v>1001351110111</v>
          </cell>
          <cell r="N518" t="str">
            <v>Investors Global Health Care Corp Class</v>
          </cell>
          <cell r="O518">
            <v>-1685.08</v>
          </cell>
          <cell r="P518">
            <v>-187</v>
          </cell>
        </row>
        <row r="519">
          <cell r="K519" t="str">
            <v>630112000</v>
          </cell>
          <cell r="L519" t="str">
            <v>REDEMPTIONS</v>
          </cell>
          <cell r="M519" t="str">
            <v>1001361110111</v>
          </cell>
          <cell r="N519" t="str">
            <v>Investors Managed Yield Corp Class</v>
          </cell>
          <cell r="O519">
            <v>-3015.11</v>
          </cell>
          <cell r="P519">
            <v>-37</v>
          </cell>
        </row>
        <row r="520">
          <cell r="K520" t="str">
            <v>630112000</v>
          </cell>
          <cell r="L520" t="str">
            <v>REDEMPTIONS</v>
          </cell>
          <cell r="M520" t="str">
            <v>1001372190111</v>
          </cell>
          <cell r="N520" t="str">
            <v>IG Janus American Equity Corp Class</v>
          </cell>
          <cell r="O520">
            <v>-290.05</v>
          </cell>
          <cell r="P520">
            <v>-1</v>
          </cell>
        </row>
        <row r="521">
          <cell r="K521" t="str">
            <v>630112000</v>
          </cell>
          <cell r="L521" t="str">
            <v>REDEMPTIONS</v>
          </cell>
          <cell r="M521" t="str">
            <v>1001381110111</v>
          </cell>
          <cell r="N521" t="str">
            <v>Investors Global Natural Resources Corp Class</v>
          </cell>
          <cell r="O521">
            <v>-1123.3900000000001</v>
          </cell>
          <cell r="P521">
            <v>-157</v>
          </cell>
        </row>
        <row r="522">
          <cell r="K522" t="str">
            <v>630112000</v>
          </cell>
          <cell r="L522" t="str">
            <v>REDEMPTIONS</v>
          </cell>
          <cell r="M522" t="str">
            <v>1001391110111</v>
          </cell>
          <cell r="N522" t="str">
            <v>Investors Global Consumer Companies Corp Class</v>
          </cell>
          <cell r="O522">
            <v>-2246.7800000000002</v>
          </cell>
          <cell r="P522">
            <v>0</v>
          </cell>
        </row>
        <row r="523">
          <cell r="K523" t="str">
            <v>630112000</v>
          </cell>
          <cell r="L523" t="str">
            <v>REDEMPTIONS</v>
          </cell>
          <cell r="M523" t="str">
            <v>1001401110111</v>
          </cell>
          <cell r="N523" t="str">
            <v>Investors Global Infrastructure Corp Class</v>
          </cell>
          <cell r="O523">
            <v>-2246.7800000000002</v>
          </cell>
          <cell r="P523">
            <v>-158</v>
          </cell>
        </row>
        <row r="524">
          <cell r="K524" t="str">
            <v>630112000</v>
          </cell>
          <cell r="L524" t="str">
            <v>REDEMPTIONS</v>
          </cell>
          <cell r="M524" t="str">
            <v>1001411110111</v>
          </cell>
          <cell r="N524" t="str">
            <v>Investors US Small Cap Corp Class</v>
          </cell>
          <cell r="O524">
            <v>-727</v>
          </cell>
          <cell r="P524">
            <v>-177</v>
          </cell>
        </row>
        <row r="525">
          <cell r="K525" t="str">
            <v>630112000</v>
          </cell>
          <cell r="L525" t="str">
            <v>REDEMPTIONS</v>
          </cell>
          <cell r="M525" t="str">
            <v>10IPBF1110111</v>
          </cell>
          <cell r="N525" t="str">
            <v>Investors Pooled Bond Fund</v>
          </cell>
          <cell r="O525">
            <v>0</v>
          </cell>
          <cell r="P525">
            <v>0</v>
          </cell>
        </row>
        <row r="526">
          <cell r="K526" t="str">
            <v>630112000</v>
          </cell>
          <cell r="L526" t="str">
            <v>REDEMPTIONS</v>
          </cell>
          <cell r="M526" t="str">
            <v>10IPEF1110111</v>
          </cell>
          <cell r="N526" t="str">
            <v>Investors Pooled Equity Fund</v>
          </cell>
          <cell r="O526">
            <v>0</v>
          </cell>
          <cell r="P526">
            <v>0</v>
          </cell>
        </row>
        <row r="527">
          <cell r="K527" t="str">
            <v>630112000</v>
          </cell>
          <cell r="L527" t="str">
            <v>REDEMPTIONS</v>
          </cell>
          <cell r="M527" t="str">
            <v>10IPMF1110111</v>
          </cell>
          <cell r="N527" t="str">
            <v>Investors Pooled Mortgage Fund</v>
          </cell>
          <cell r="O527">
            <v>0</v>
          </cell>
          <cell r="P527">
            <v>0</v>
          </cell>
        </row>
        <row r="528">
          <cell r="K528" t="str">
            <v>630112000</v>
          </cell>
          <cell r="L528" t="str">
            <v>REDEMPTIONS</v>
          </cell>
          <cell r="M528" t="str">
            <v>10WRAP</v>
          </cell>
          <cell r="N528" t="str">
            <v>iProfile Fund Pools</v>
          </cell>
          <cell r="O528">
            <v>-17953.830000000002</v>
          </cell>
          <cell r="P528">
            <v>-32666</v>
          </cell>
        </row>
        <row r="529">
          <cell r="K529" t="str">
            <v>630116000</v>
          </cell>
          <cell r="L529" t="str">
            <v>NET TRANSFERS</v>
          </cell>
          <cell r="M529" t="str">
            <v>1000011110111</v>
          </cell>
          <cell r="N529" t="str">
            <v>Investors Government Bond Fund</v>
          </cell>
          <cell r="O529">
            <v>-7724.12</v>
          </cell>
          <cell r="P529">
            <v>55</v>
          </cell>
        </row>
        <row r="530">
          <cell r="K530" t="str">
            <v>630116000</v>
          </cell>
          <cell r="L530" t="str">
            <v>NET TRANSFERS</v>
          </cell>
          <cell r="M530" t="str">
            <v>10000111101110015</v>
          </cell>
          <cell r="N530" t="str">
            <v>Investors Government Bond Fund - IIP</v>
          </cell>
          <cell r="O530">
            <v>2776.81</v>
          </cell>
          <cell r="P530">
            <v>5257.56</v>
          </cell>
        </row>
        <row r="531">
          <cell r="K531" t="str">
            <v>630116000</v>
          </cell>
          <cell r="L531" t="str">
            <v>NET TRANSFERS</v>
          </cell>
          <cell r="M531" t="str">
            <v>10000111101110017</v>
          </cell>
          <cell r="N531" t="str">
            <v>Investors Government Bond Fund - IIPP</v>
          </cell>
          <cell r="O531">
            <v>15356.62</v>
          </cell>
          <cell r="P531">
            <v>22351.5</v>
          </cell>
        </row>
        <row r="532">
          <cell r="K532" t="str">
            <v>630116000</v>
          </cell>
          <cell r="L532" t="str">
            <v>NET TRANSFERS</v>
          </cell>
          <cell r="M532" t="str">
            <v>10000111101110018</v>
          </cell>
          <cell r="N532" t="str">
            <v>Investors Government Bond Fund - IGPP</v>
          </cell>
          <cell r="O532">
            <v>1190.3900000000001</v>
          </cell>
          <cell r="P532">
            <v>1507.2</v>
          </cell>
        </row>
        <row r="533">
          <cell r="K533" t="str">
            <v>630116000</v>
          </cell>
          <cell r="L533" t="str">
            <v>NET TRANSFERS</v>
          </cell>
          <cell r="M533" t="str">
            <v>10000111101110020</v>
          </cell>
          <cell r="N533" t="str">
            <v>Investors Government Bond Fund - IRPP</v>
          </cell>
          <cell r="O533">
            <v>-1498.54</v>
          </cell>
          <cell r="P533">
            <v>-1220.5999999999999</v>
          </cell>
        </row>
        <row r="534">
          <cell r="K534" t="str">
            <v>630116000</v>
          </cell>
          <cell r="L534" t="str">
            <v>NET TRANSFERS</v>
          </cell>
          <cell r="M534" t="str">
            <v>10000111101110084</v>
          </cell>
          <cell r="N534" t="str">
            <v>IG Govt Bond - IWCP</v>
          </cell>
          <cell r="O534">
            <v>1743.66</v>
          </cell>
          <cell r="P534">
            <v>1713.5</v>
          </cell>
        </row>
        <row r="535">
          <cell r="K535" t="str">
            <v>630116000</v>
          </cell>
          <cell r="L535" t="str">
            <v>NET TRANSFERS</v>
          </cell>
          <cell r="M535" t="str">
            <v>10000111101110085</v>
          </cell>
          <cell r="N535" t="str">
            <v>IG Govt Bond - IWMC</v>
          </cell>
          <cell r="O535">
            <v>2084.48</v>
          </cell>
          <cell r="P535">
            <v>2329.44</v>
          </cell>
        </row>
        <row r="536">
          <cell r="K536" t="str">
            <v>630116000</v>
          </cell>
          <cell r="L536" t="str">
            <v>NET TRANSFERS</v>
          </cell>
          <cell r="M536" t="str">
            <v>10000111101110086</v>
          </cell>
          <cell r="N536" t="str">
            <v>IG Govt Bond - IWMP</v>
          </cell>
          <cell r="O536">
            <v>2876.59</v>
          </cell>
          <cell r="P536">
            <v>3035.55</v>
          </cell>
        </row>
        <row r="537">
          <cell r="K537" t="str">
            <v>630116000</v>
          </cell>
          <cell r="L537" t="str">
            <v>NET TRANSFERS</v>
          </cell>
          <cell r="M537" t="str">
            <v>10000111101110087</v>
          </cell>
          <cell r="N537" t="str">
            <v>IG Govt Bond - IWMA</v>
          </cell>
          <cell r="O537">
            <v>363.16</v>
          </cell>
          <cell r="P537">
            <v>463.19</v>
          </cell>
        </row>
        <row r="538">
          <cell r="K538" t="str">
            <v>630116000</v>
          </cell>
          <cell r="L538" t="str">
            <v>NET TRANSFERS</v>
          </cell>
          <cell r="M538" t="str">
            <v>10000111101110088</v>
          </cell>
          <cell r="N538" t="str">
            <v>IG Govt Bond - WMAR</v>
          </cell>
          <cell r="O538">
            <v>2834.66</v>
          </cell>
          <cell r="P538">
            <v>2496.8000000000002</v>
          </cell>
        </row>
        <row r="539">
          <cell r="K539" t="str">
            <v>630116000</v>
          </cell>
          <cell r="L539" t="str">
            <v>NET TRANSFERS</v>
          </cell>
          <cell r="M539" t="str">
            <v>1000021110111</v>
          </cell>
          <cell r="N539" t="str">
            <v>Investors Mutual of Canada</v>
          </cell>
          <cell r="O539">
            <v>65806.47</v>
          </cell>
          <cell r="P539">
            <v>44416</v>
          </cell>
        </row>
        <row r="540">
          <cell r="K540" t="str">
            <v>630116000</v>
          </cell>
          <cell r="L540" t="str">
            <v>NET TRANSFERS</v>
          </cell>
          <cell r="M540" t="str">
            <v>10000211101110017</v>
          </cell>
          <cell r="N540" t="str">
            <v>Investors Mutual of Canada - IIPP</v>
          </cell>
          <cell r="O540">
            <v>9213.9699999999993</v>
          </cell>
          <cell r="P540">
            <v>13410.9</v>
          </cell>
        </row>
        <row r="541">
          <cell r="K541" t="str">
            <v>630116000</v>
          </cell>
          <cell r="L541" t="str">
            <v>NET TRANSFERS</v>
          </cell>
          <cell r="M541" t="str">
            <v>1000031110111</v>
          </cell>
          <cell r="N541" t="str">
            <v>Investors Japanese Growth Fund</v>
          </cell>
          <cell r="O541">
            <v>-24850.25</v>
          </cell>
          <cell r="P541">
            <v>-20626</v>
          </cell>
        </row>
        <row r="542">
          <cell r="K542" t="str">
            <v>630116000</v>
          </cell>
          <cell r="L542" t="str">
            <v>NET TRANSFERS</v>
          </cell>
          <cell r="M542" t="str">
            <v>10000311101110023</v>
          </cell>
          <cell r="N542" t="str">
            <v>Investors Japanese Growth Fund - IWGP</v>
          </cell>
          <cell r="O542">
            <v>-9983.2800000000007</v>
          </cell>
          <cell r="P542">
            <v>-11953.8</v>
          </cell>
        </row>
        <row r="543">
          <cell r="K543" t="str">
            <v>630116000</v>
          </cell>
          <cell r="L543" t="str">
            <v>NET TRANSFERS</v>
          </cell>
          <cell r="M543" t="str">
            <v>10000311101110053</v>
          </cell>
          <cell r="N543" t="str">
            <v>Investors Japanese Growth Fund - IRHP</v>
          </cell>
          <cell r="O543">
            <v>-845.07</v>
          </cell>
          <cell r="P543">
            <v>-777.75</v>
          </cell>
        </row>
        <row r="544">
          <cell r="K544" t="str">
            <v>630116000</v>
          </cell>
          <cell r="L544" t="str">
            <v>NET TRANSFERS</v>
          </cell>
          <cell r="M544" t="str">
            <v>10000311101110065</v>
          </cell>
          <cell r="N544" t="str">
            <v>Investors Japanese Growth RSP Fund</v>
          </cell>
          <cell r="O544">
            <v>-4017.35</v>
          </cell>
          <cell r="P544">
            <v>-3776</v>
          </cell>
        </row>
        <row r="545">
          <cell r="K545" t="str">
            <v>630116000</v>
          </cell>
          <cell r="L545" t="str">
            <v>NET TRANSFERS</v>
          </cell>
          <cell r="M545" t="str">
            <v>10000311101110087</v>
          </cell>
          <cell r="N545" t="str">
            <v>IG Japanese Growth - IWMA</v>
          </cell>
          <cell r="O545">
            <v>311.27999999999997</v>
          </cell>
          <cell r="P545">
            <v>397.02</v>
          </cell>
        </row>
        <row r="546">
          <cell r="K546" t="str">
            <v>630116000</v>
          </cell>
          <cell r="L546" t="str">
            <v>NET TRANSFERS</v>
          </cell>
          <cell r="M546" t="str">
            <v>10000311101110088</v>
          </cell>
          <cell r="N546" t="str">
            <v>IG Japanese Growth - WMAR</v>
          </cell>
          <cell r="O546">
            <v>1417.33</v>
          </cell>
          <cell r="P546">
            <v>1248.4000000000001</v>
          </cell>
        </row>
        <row r="547">
          <cell r="K547" t="str">
            <v>630116000</v>
          </cell>
          <cell r="L547" t="str">
            <v>NET TRANSFERS</v>
          </cell>
          <cell r="M547" t="str">
            <v>10000311101110089</v>
          </cell>
          <cell r="N547" t="str">
            <v>IG Japanese Growth - IWAP</v>
          </cell>
          <cell r="O547">
            <v>162.93</v>
          </cell>
          <cell r="P547">
            <v>123.15</v>
          </cell>
        </row>
        <row r="548">
          <cell r="K548" t="str">
            <v>630116000</v>
          </cell>
          <cell r="L548" t="str">
            <v>NET TRANSFERS</v>
          </cell>
          <cell r="M548" t="str">
            <v>1000041110111</v>
          </cell>
          <cell r="N548" t="str">
            <v>Investors North American Growth Fund</v>
          </cell>
          <cell r="O548">
            <v>-18502.580000000002</v>
          </cell>
          <cell r="P548">
            <v>-7359</v>
          </cell>
        </row>
        <row r="549">
          <cell r="K549" t="str">
            <v>630116000</v>
          </cell>
          <cell r="L549" t="str">
            <v>NET TRANSFERS</v>
          </cell>
          <cell r="M549" t="str">
            <v>10000411101110016</v>
          </cell>
          <cell r="N549" t="str">
            <v>Investors North American Growth - IGP</v>
          </cell>
          <cell r="O549">
            <v>-1350.4</v>
          </cell>
          <cell r="P549">
            <v>-2148.3000000000002</v>
          </cell>
        </row>
        <row r="550">
          <cell r="K550" t="str">
            <v>630116000</v>
          </cell>
          <cell r="L550" t="str">
            <v>NET TRANSFERS</v>
          </cell>
          <cell r="M550" t="str">
            <v>10000411101110023</v>
          </cell>
          <cell r="N550" t="str">
            <v>Investors North American Growth - IWGP</v>
          </cell>
          <cell r="O550">
            <v>-9983.2800000000007</v>
          </cell>
          <cell r="P550">
            <v>-11953.8</v>
          </cell>
        </row>
        <row r="551">
          <cell r="K551" t="str">
            <v>630116000</v>
          </cell>
          <cell r="L551" t="str">
            <v>NET TRANSFERS</v>
          </cell>
          <cell r="M551" t="str">
            <v>1000051110111</v>
          </cell>
          <cell r="N551" t="str">
            <v>Investors Mortgage Fund</v>
          </cell>
          <cell r="O551">
            <v>23089.07</v>
          </cell>
          <cell r="P551">
            <v>60606</v>
          </cell>
        </row>
        <row r="552">
          <cell r="K552" t="str">
            <v>630116000</v>
          </cell>
          <cell r="L552" t="str">
            <v>NET TRANSFERS</v>
          </cell>
          <cell r="M552" t="str">
            <v>10000511101110015</v>
          </cell>
          <cell r="N552" t="str">
            <v>Investors Mortgage Fund - IIP</v>
          </cell>
          <cell r="O552">
            <v>2776.81</v>
          </cell>
          <cell r="P552">
            <v>5257.56</v>
          </cell>
        </row>
        <row r="553">
          <cell r="K553" t="str">
            <v>630116000</v>
          </cell>
          <cell r="L553" t="str">
            <v>NET TRANSFERS</v>
          </cell>
          <cell r="M553" t="str">
            <v>10000511101110017</v>
          </cell>
          <cell r="N553" t="str">
            <v>Investors Mortgage Fund - IIPP</v>
          </cell>
          <cell r="O553">
            <v>9213.9699999999993</v>
          </cell>
          <cell r="P553">
            <v>13410.9</v>
          </cell>
        </row>
        <row r="554">
          <cell r="K554" t="str">
            <v>630116000</v>
          </cell>
          <cell r="L554" t="str">
            <v>NET TRANSFERS</v>
          </cell>
          <cell r="M554" t="str">
            <v>10000511101110020</v>
          </cell>
          <cell r="N554" t="str">
            <v>Investors Mortgage Fund - IRPP</v>
          </cell>
          <cell r="O554">
            <v>-1498.54</v>
          </cell>
          <cell r="P554">
            <v>-1220.5999999999999</v>
          </cell>
        </row>
        <row r="555">
          <cell r="K555" t="str">
            <v>630116000</v>
          </cell>
          <cell r="L555" t="str">
            <v>NET TRANSFERS</v>
          </cell>
          <cell r="M555" t="str">
            <v>1000061110111</v>
          </cell>
          <cell r="N555" t="str">
            <v>Investors US Large Cap Value Fund</v>
          </cell>
          <cell r="O555">
            <v>21397.55</v>
          </cell>
          <cell r="P555">
            <v>43946</v>
          </cell>
        </row>
        <row r="556">
          <cell r="K556" t="str">
            <v>630116000</v>
          </cell>
          <cell r="L556" t="str">
            <v>NET TRANSFERS</v>
          </cell>
          <cell r="M556" t="str">
            <v>10000611101110016</v>
          </cell>
          <cell r="N556" t="str">
            <v>Investors US Large Cap Value Fund - IGP</v>
          </cell>
          <cell r="O556">
            <v>-2700.81</v>
          </cell>
          <cell r="P556">
            <v>-4296.6000000000004</v>
          </cell>
        </row>
        <row r="557">
          <cell r="K557" t="str">
            <v>630116000</v>
          </cell>
          <cell r="L557" t="str">
            <v>NET TRANSFERS</v>
          </cell>
          <cell r="M557" t="str">
            <v>10000611101110018</v>
          </cell>
          <cell r="N557" t="str">
            <v>Investors US Large Cap Value Fund - IGPP</v>
          </cell>
          <cell r="O557">
            <v>892.79</v>
          </cell>
          <cell r="P557">
            <v>1130.4000000000001</v>
          </cell>
        </row>
        <row r="558">
          <cell r="K558" t="str">
            <v>630116000</v>
          </cell>
          <cell r="L558" t="str">
            <v>NET TRANSFERS</v>
          </cell>
          <cell r="M558" t="str">
            <v>10000611101110063</v>
          </cell>
          <cell r="N558" t="str">
            <v>Investors US Large Cap Value RSP Fund</v>
          </cell>
          <cell r="O558">
            <v>23185.24</v>
          </cell>
          <cell r="P558">
            <v>18610</v>
          </cell>
        </row>
        <row r="559">
          <cell r="K559" t="str">
            <v>630116000</v>
          </cell>
          <cell r="L559" t="str">
            <v>NET TRANSFERS</v>
          </cell>
          <cell r="M559" t="str">
            <v>10000611101110087</v>
          </cell>
          <cell r="N559" t="str">
            <v>IG US Large Cap Value - IWMA</v>
          </cell>
          <cell r="O559">
            <v>881.96</v>
          </cell>
          <cell r="P559">
            <v>1124.8900000000001</v>
          </cell>
        </row>
        <row r="560">
          <cell r="K560" t="str">
            <v>630116000</v>
          </cell>
          <cell r="L560" t="str">
            <v>NET TRANSFERS</v>
          </cell>
          <cell r="M560" t="str">
            <v>10000611101110088</v>
          </cell>
          <cell r="N560" t="str">
            <v>IG US Large Cap Value - WMAR</v>
          </cell>
          <cell r="O560">
            <v>2834.66</v>
          </cell>
          <cell r="P560">
            <v>2496.8000000000002</v>
          </cell>
        </row>
        <row r="561">
          <cell r="K561" t="str">
            <v>630116000</v>
          </cell>
          <cell r="L561" t="str">
            <v>NET TRANSFERS</v>
          </cell>
          <cell r="M561" t="str">
            <v>10000611101110089</v>
          </cell>
          <cell r="N561" t="str">
            <v>IG US Large Cap Value - IWAP</v>
          </cell>
          <cell r="O561">
            <v>586.55999999999995</v>
          </cell>
          <cell r="P561">
            <v>443.34</v>
          </cell>
        </row>
        <row r="562">
          <cell r="K562" t="str">
            <v>630116000</v>
          </cell>
          <cell r="L562" t="str">
            <v>NET TRANSFERS</v>
          </cell>
          <cell r="M562" t="str">
            <v>10000611101110090</v>
          </cell>
          <cell r="N562" t="str">
            <v>IG US Large Cap Value - IWAR</v>
          </cell>
          <cell r="O562">
            <v>677.23</v>
          </cell>
          <cell r="P562">
            <v>554.47</v>
          </cell>
        </row>
        <row r="563">
          <cell r="K563" t="str">
            <v>630116000</v>
          </cell>
          <cell r="L563" t="str">
            <v>NET TRANSFERS</v>
          </cell>
          <cell r="M563" t="str">
            <v>1000071110111</v>
          </cell>
          <cell r="N563" t="str">
            <v>Investors Retirement Mutual Fund</v>
          </cell>
          <cell r="O563">
            <v>38890.58</v>
          </cell>
          <cell r="P563">
            <v>43131</v>
          </cell>
        </row>
        <row r="564">
          <cell r="K564" t="str">
            <v>630116000</v>
          </cell>
          <cell r="L564" t="str">
            <v>NET TRANSFERS</v>
          </cell>
          <cell r="M564" t="str">
            <v>10000711101110019</v>
          </cell>
          <cell r="N564" t="str">
            <v>Investors Retirement Mutual Fund - IRGP</v>
          </cell>
          <cell r="O564">
            <v>-25604.01</v>
          </cell>
          <cell r="P564">
            <v>-25774</v>
          </cell>
        </row>
        <row r="565">
          <cell r="K565" t="str">
            <v>630116000</v>
          </cell>
          <cell r="L565" t="str">
            <v>NET TRANSFERS</v>
          </cell>
          <cell r="M565" t="str">
            <v>10000711101110020</v>
          </cell>
          <cell r="N565" t="str">
            <v>Investors Retirement Mutual Fund - IRPP</v>
          </cell>
          <cell r="O565">
            <v>-2997.07</v>
          </cell>
          <cell r="P565">
            <v>-2441.1999999999998</v>
          </cell>
        </row>
        <row r="566">
          <cell r="K566" t="str">
            <v>630116000</v>
          </cell>
          <cell r="L566" t="str">
            <v>NET TRANSFERS</v>
          </cell>
          <cell r="M566" t="str">
            <v>10000711101110053</v>
          </cell>
          <cell r="N566" t="str">
            <v>Investors Retirement Mutual Fund - IRHP</v>
          </cell>
          <cell r="O566">
            <v>-3380.27</v>
          </cell>
          <cell r="P566">
            <v>-3111</v>
          </cell>
        </row>
        <row r="567">
          <cell r="K567" t="str">
            <v>630116000</v>
          </cell>
          <cell r="L567" t="str">
            <v>NET TRANSFERS</v>
          </cell>
          <cell r="M567" t="str">
            <v>1000081110111</v>
          </cell>
          <cell r="N567" t="str">
            <v>Investors Dividend Fund</v>
          </cell>
          <cell r="O567">
            <v>126116.9</v>
          </cell>
          <cell r="P567">
            <v>151304</v>
          </cell>
        </row>
        <row r="568">
          <cell r="K568" t="str">
            <v>630116000</v>
          </cell>
          <cell r="L568" t="str">
            <v>NET TRANSFERS</v>
          </cell>
          <cell r="M568" t="str">
            <v>10000811101110017</v>
          </cell>
          <cell r="N568" t="str">
            <v>Investors Dividend Fund - IIPP</v>
          </cell>
          <cell r="O568">
            <v>15356.62</v>
          </cell>
          <cell r="P568">
            <v>22351.5</v>
          </cell>
        </row>
        <row r="569">
          <cell r="K569" t="str">
            <v>630116000</v>
          </cell>
          <cell r="L569" t="str">
            <v>NET TRANSFERS</v>
          </cell>
          <cell r="M569" t="str">
            <v>1000091110111</v>
          </cell>
          <cell r="N569" t="str">
            <v>Investors US Large Cap Growth Fund</v>
          </cell>
          <cell r="O569">
            <v>-31948.78</v>
          </cell>
          <cell r="P569">
            <v>-7964</v>
          </cell>
        </row>
        <row r="570">
          <cell r="K570" t="str">
            <v>630116000</v>
          </cell>
          <cell r="L570" t="str">
            <v>NET TRANSFERS</v>
          </cell>
          <cell r="M570" t="str">
            <v>10000911101110016</v>
          </cell>
          <cell r="N570" t="str">
            <v>Investors US Large Cap Growth Fund - IGP</v>
          </cell>
          <cell r="O570">
            <v>-1350.4</v>
          </cell>
          <cell r="P570">
            <v>-2148.3000000000002</v>
          </cell>
        </row>
        <row r="571">
          <cell r="K571" t="str">
            <v>630116000</v>
          </cell>
          <cell r="L571" t="str">
            <v>NET TRANSFERS</v>
          </cell>
          <cell r="M571" t="str">
            <v>10000911101110023</v>
          </cell>
          <cell r="N571" t="str">
            <v>Investors US Large Cap Growth - IWGP</v>
          </cell>
          <cell r="O571">
            <v>-7487.46</v>
          </cell>
          <cell r="P571">
            <v>-8965.35</v>
          </cell>
        </row>
        <row r="572">
          <cell r="K572" t="str">
            <v>630116000</v>
          </cell>
          <cell r="L572" t="str">
            <v>NET TRANSFERS</v>
          </cell>
          <cell r="M572" t="str">
            <v>10000911101110085</v>
          </cell>
          <cell r="N572" t="str">
            <v>IG US Large Cap Growth - IWMC</v>
          </cell>
          <cell r="O572">
            <v>521.12</v>
          </cell>
          <cell r="P572">
            <v>582.36</v>
          </cell>
        </row>
        <row r="573">
          <cell r="K573" t="str">
            <v>630116000</v>
          </cell>
          <cell r="L573" t="str">
            <v>NET TRANSFERS</v>
          </cell>
          <cell r="M573" t="str">
            <v>1000101110111</v>
          </cell>
          <cell r="N573" t="str">
            <v>Investors Canadian Equity Fund</v>
          </cell>
          <cell r="O573">
            <v>-111061.6</v>
          </cell>
          <cell r="P573">
            <v>-53586</v>
          </cell>
        </row>
        <row r="574">
          <cell r="K574" t="str">
            <v>630116000</v>
          </cell>
          <cell r="L574" t="str">
            <v>NET TRANSFERS</v>
          </cell>
          <cell r="M574" t="str">
            <v>10001011101110016</v>
          </cell>
          <cell r="N574" t="str">
            <v>Investors Canadian Equity Fund - IGP</v>
          </cell>
          <cell r="O574">
            <v>-2700.81</v>
          </cell>
          <cell r="P574">
            <v>-4296.6000000000004</v>
          </cell>
        </row>
        <row r="575">
          <cell r="K575" t="str">
            <v>630116000</v>
          </cell>
          <cell r="L575" t="str">
            <v>NET TRANSFERS</v>
          </cell>
          <cell r="M575" t="str">
            <v>10001011101110018</v>
          </cell>
          <cell r="N575" t="str">
            <v>Investors Canadian Equity Fund - IGPP</v>
          </cell>
          <cell r="O575">
            <v>892.79</v>
          </cell>
          <cell r="P575">
            <v>1130.4000000000001</v>
          </cell>
        </row>
        <row r="576">
          <cell r="K576" t="str">
            <v>630116000</v>
          </cell>
          <cell r="L576" t="str">
            <v>NET TRANSFERS</v>
          </cell>
          <cell r="M576" t="str">
            <v>10001011101110019</v>
          </cell>
          <cell r="N576" t="str">
            <v>Investors Canadian Equity Fund - IRGP</v>
          </cell>
          <cell r="O576">
            <v>-15362.41</v>
          </cell>
          <cell r="P576">
            <v>-15464.4</v>
          </cell>
        </row>
        <row r="577">
          <cell r="K577" t="str">
            <v>630116000</v>
          </cell>
          <cell r="L577" t="str">
            <v>NET TRANSFERS</v>
          </cell>
          <cell r="M577" t="str">
            <v>10001011101110020</v>
          </cell>
          <cell r="N577" t="str">
            <v>Investors Canadian Equity Fund - IRPP</v>
          </cell>
          <cell r="O577">
            <v>-2997.07</v>
          </cell>
          <cell r="P577">
            <v>-2441.1999999999998</v>
          </cell>
        </row>
        <row r="578">
          <cell r="K578" t="str">
            <v>630116000</v>
          </cell>
          <cell r="L578" t="str">
            <v>NET TRANSFERS</v>
          </cell>
          <cell r="M578" t="str">
            <v>10001011101110087</v>
          </cell>
          <cell r="N578" t="str">
            <v>IG Cdn Equity - IWMA</v>
          </cell>
          <cell r="O578">
            <v>881.96</v>
          </cell>
          <cell r="P578">
            <v>1124.8900000000001</v>
          </cell>
        </row>
        <row r="579">
          <cell r="K579" t="str">
            <v>630116000</v>
          </cell>
          <cell r="L579" t="str">
            <v>NET TRANSFERS</v>
          </cell>
          <cell r="M579" t="str">
            <v>10001011101110088</v>
          </cell>
          <cell r="N579" t="str">
            <v>IG Cdn Equity - WMAR</v>
          </cell>
          <cell r="O579">
            <v>6519.72</v>
          </cell>
          <cell r="P579">
            <v>5742.64</v>
          </cell>
        </row>
        <row r="580">
          <cell r="K580" t="str">
            <v>630116000</v>
          </cell>
          <cell r="L580" t="str">
            <v>NET TRANSFERS</v>
          </cell>
          <cell r="M580" t="str">
            <v>10001011101110090</v>
          </cell>
          <cell r="N580" t="str">
            <v>IG Cdn Equity - IWAR</v>
          </cell>
          <cell r="O580">
            <v>773.97</v>
          </cell>
          <cell r="P580">
            <v>633.67999999999995</v>
          </cell>
        </row>
        <row r="581">
          <cell r="K581" t="str">
            <v>630116000</v>
          </cell>
          <cell r="L581" t="str">
            <v>NET TRANSFERS</v>
          </cell>
          <cell r="M581" t="str">
            <v>1000111110111</v>
          </cell>
          <cell r="N581" t="str">
            <v>Investors Real Property Fund</v>
          </cell>
          <cell r="O581">
            <v>92651.839999999997</v>
          </cell>
          <cell r="P581">
            <v>98026</v>
          </cell>
        </row>
        <row r="582">
          <cell r="K582" t="str">
            <v>630116000</v>
          </cell>
          <cell r="L582" t="str">
            <v>NET TRANSFERS</v>
          </cell>
          <cell r="M582" t="str">
            <v>10001111101110017</v>
          </cell>
          <cell r="N582" t="str">
            <v>Investors Real Property Fund - IIPP</v>
          </cell>
          <cell r="O582">
            <v>6142.65</v>
          </cell>
          <cell r="P582">
            <v>8940.6</v>
          </cell>
        </row>
        <row r="583">
          <cell r="K583" t="str">
            <v>630116000</v>
          </cell>
          <cell r="L583" t="str">
            <v>NET TRANSFERS</v>
          </cell>
          <cell r="M583" t="str">
            <v>10001111101110018</v>
          </cell>
          <cell r="N583" t="str">
            <v>Investors Real Property Fund - IGPP</v>
          </cell>
          <cell r="O583">
            <v>595.20000000000005</v>
          </cell>
          <cell r="P583">
            <v>753.6</v>
          </cell>
        </row>
        <row r="584">
          <cell r="K584" t="str">
            <v>630116000</v>
          </cell>
          <cell r="L584" t="str">
            <v>NET TRANSFERS</v>
          </cell>
          <cell r="M584" t="str">
            <v>10001111101110020</v>
          </cell>
          <cell r="N584" t="str">
            <v>Investors Real Property Fund - IRPP</v>
          </cell>
          <cell r="O584">
            <v>-1498.54</v>
          </cell>
          <cell r="P584">
            <v>-1220.5999999999999</v>
          </cell>
        </row>
        <row r="585">
          <cell r="K585" t="str">
            <v>630116000</v>
          </cell>
          <cell r="L585" t="str">
            <v>NET TRANSFERS</v>
          </cell>
          <cell r="M585" t="str">
            <v>10001111101110084</v>
          </cell>
          <cell r="N585" t="str">
            <v>IG Real Property - IWCP</v>
          </cell>
          <cell r="O585">
            <v>697.47</v>
          </cell>
          <cell r="P585">
            <v>685.4</v>
          </cell>
        </row>
        <row r="586">
          <cell r="K586" t="str">
            <v>630116000</v>
          </cell>
          <cell r="L586" t="str">
            <v>NET TRANSFERS</v>
          </cell>
          <cell r="M586" t="str">
            <v>10001111101110085</v>
          </cell>
          <cell r="N586" t="str">
            <v>IG Real Property - IWMC</v>
          </cell>
          <cell r="O586">
            <v>607.97</v>
          </cell>
          <cell r="P586">
            <v>679.42</v>
          </cell>
        </row>
        <row r="587">
          <cell r="K587" t="str">
            <v>630116000</v>
          </cell>
          <cell r="L587" t="str">
            <v>NET TRANSFERS</v>
          </cell>
          <cell r="M587" t="str">
            <v>10001111101110086</v>
          </cell>
          <cell r="N587" t="str">
            <v>IG Real Property - IWMP</v>
          </cell>
          <cell r="O587">
            <v>958.86</v>
          </cell>
          <cell r="P587">
            <v>1011.85</v>
          </cell>
        </row>
        <row r="588">
          <cell r="K588" t="str">
            <v>630116000</v>
          </cell>
          <cell r="L588" t="str">
            <v>NET TRANSFERS</v>
          </cell>
          <cell r="M588" t="str">
            <v>1000121110111</v>
          </cell>
          <cell r="N588" t="str">
            <v>Investors Canadian Money Market Fund</v>
          </cell>
          <cell r="O588">
            <v>-10984.06</v>
          </cell>
          <cell r="P588">
            <v>41129</v>
          </cell>
        </row>
        <row r="589">
          <cell r="K589" t="str">
            <v>630116000</v>
          </cell>
          <cell r="L589" t="str">
            <v>NET TRANSFERS</v>
          </cell>
          <cell r="M589" t="str">
            <v>10001211101110084</v>
          </cell>
          <cell r="N589" t="str">
            <v>IG MMF - IWCP</v>
          </cell>
          <cell r="O589">
            <v>697.47</v>
          </cell>
          <cell r="P589">
            <v>685.4</v>
          </cell>
        </row>
        <row r="590">
          <cell r="K590" t="str">
            <v>630116000</v>
          </cell>
          <cell r="L590" t="str">
            <v>NET TRANSFERS</v>
          </cell>
          <cell r="M590" t="str">
            <v>1000131110111</v>
          </cell>
          <cell r="N590" t="str">
            <v>Investors Summa Fund</v>
          </cell>
          <cell r="O590">
            <v>-125683.43</v>
          </cell>
          <cell r="P590">
            <v>-115337</v>
          </cell>
        </row>
        <row r="591">
          <cell r="K591" t="str">
            <v>630116000</v>
          </cell>
          <cell r="L591" t="str">
            <v>NET TRANSFERS</v>
          </cell>
          <cell r="M591" t="str">
            <v>1000141110111</v>
          </cell>
          <cell r="N591" t="str">
            <v>Investors Global Fund</v>
          </cell>
          <cell r="O591">
            <v>-134852.1</v>
          </cell>
          <cell r="P591">
            <v>-21125</v>
          </cell>
        </row>
        <row r="592">
          <cell r="K592" t="str">
            <v>630116000</v>
          </cell>
          <cell r="L592" t="str">
            <v>NET TRANSFERS</v>
          </cell>
          <cell r="M592" t="str">
            <v>10001411101110016</v>
          </cell>
          <cell r="N592" t="str">
            <v>Investors Global Fund - IGP</v>
          </cell>
          <cell r="O592">
            <v>-5401.61</v>
          </cell>
          <cell r="P592">
            <v>-8593.2000000000007</v>
          </cell>
        </row>
        <row r="593">
          <cell r="K593" t="str">
            <v>630116000</v>
          </cell>
          <cell r="L593" t="str">
            <v>NET TRANSFERS</v>
          </cell>
          <cell r="M593" t="str">
            <v>10001411101110018</v>
          </cell>
          <cell r="N593" t="str">
            <v>Investors Global Fund - IGPP</v>
          </cell>
          <cell r="O593">
            <v>1785.59</v>
          </cell>
          <cell r="P593">
            <v>2260.8000000000002</v>
          </cell>
        </row>
        <row r="594">
          <cell r="K594" t="str">
            <v>630116000</v>
          </cell>
          <cell r="L594" t="str">
            <v>NET TRANSFERS</v>
          </cell>
          <cell r="M594" t="str">
            <v>10001411101110019</v>
          </cell>
          <cell r="N594" t="str">
            <v>Investors Global Fund - IRGP</v>
          </cell>
          <cell r="O594">
            <v>-10241.6</v>
          </cell>
          <cell r="P594">
            <v>-10309.6</v>
          </cell>
        </row>
        <row r="595">
          <cell r="K595" t="str">
            <v>630116000</v>
          </cell>
          <cell r="L595" t="str">
            <v>NET TRANSFERS</v>
          </cell>
          <cell r="M595" t="str">
            <v>10001411101110020</v>
          </cell>
          <cell r="N595" t="str">
            <v>Investors Global Fund - IRPP</v>
          </cell>
          <cell r="O595">
            <v>-1498.54</v>
          </cell>
          <cell r="P595">
            <v>-1220.5999999999999</v>
          </cell>
        </row>
        <row r="596">
          <cell r="K596" t="str">
            <v>630116000</v>
          </cell>
          <cell r="L596" t="str">
            <v>NET TRANSFERS</v>
          </cell>
          <cell r="M596" t="str">
            <v>10001411101110066</v>
          </cell>
          <cell r="N596" t="str">
            <v>Investors Global RSP Fund</v>
          </cell>
          <cell r="O596">
            <v>-10657.35</v>
          </cell>
          <cell r="P596">
            <v>-12298</v>
          </cell>
        </row>
        <row r="597">
          <cell r="K597" t="str">
            <v>630116000</v>
          </cell>
          <cell r="L597" t="str">
            <v>NET TRANSFERS</v>
          </cell>
          <cell r="M597" t="str">
            <v>10001411101110084</v>
          </cell>
          <cell r="N597" t="str">
            <v>Investors Global Fund - IWCP</v>
          </cell>
          <cell r="O597">
            <v>836.96</v>
          </cell>
          <cell r="P597">
            <v>822.48</v>
          </cell>
        </row>
        <row r="598">
          <cell r="K598" t="str">
            <v>630116000</v>
          </cell>
          <cell r="L598" t="str">
            <v>NET TRANSFERS</v>
          </cell>
          <cell r="M598" t="str">
            <v>10001411101110086</v>
          </cell>
          <cell r="N598" t="str">
            <v>Investors Global Fund - IWMP</v>
          </cell>
          <cell r="O598">
            <v>2684.82</v>
          </cell>
          <cell r="P598">
            <v>2833.18</v>
          </cell>
        </row>
        <row r="599">
          <cell r="K599" t="str">
            <v>630116000</v>
          </cell>
          <cell r="L599" t="str">
            <v>NET TRANSFERS</v>
          </cell>
          <cell r="M599" t="str">
            <v>1000211110111</v>
          </cell>
          <cell r="N599" t="str">
            <v>Investors European Growth Fund</v>
          </cell>
          <cell r="O599">
            <v>-71591.62</v>
          </cell>
          <cell r="P599">
            <v>-57911</v>
          </cell>
        </row>
        <row r="600">
          <cell r="K600" t="str">
            <v>630116000</v>
          </cell>
          <cell r="L600" t="str">
            <v>NET TRANSFERS</v>
          </cell>
          <cell r="M600" t="str">
            <v>10002111101110023</v>
          </cell>
          <cell r="N600" t="str">
            <v>Investors European Growth Fund - IWGP</v>
          </cell>
          <cell r="O600">
            <v>-14974.92</v>
          </cell>
          <cell r="P600">
            <v>-17930.7</v>
          </cell>
        </row>
        <row r="601">
          <cell r="K601" t="str">
            <v>630116000</v>
          </cell>
          <cell r="L601" t="str">
            <v>NET TRANSFERS</v>
          </cell>
          <cell r="M601" t="str">
            <v>10002111101110053</v>
          </cell>
          <cell r="N601" t="str">
            <v>Investors European Growth Fund - IRHP</v>
          </cell>
          <cell r="O601">
            <v>-845.07</v>
          </cell>
          <cell r="P601">
            <v>-777.75</v>
          </cell>
        </row>
        <row r="602">
          <cell r="K602" t="str">
            <v>630116000</v>
          </cell>
          <cell r="L602" t="str">
            <v>NET TRANSFERS</v>
          </cell>
          <cell r="M602" t="str">
            <v>10002111101110064</v>
          </cell>
          <cell r="N602" t="str">
            <v>Investors European Growth RSP Fund</v>
          </cell>
          <cell r="O602">
            <v>-13052.04</v>
          </cell>
          <cell r="P602">
            <v>-16769</v>
          </cell>
        </row>
        <row r="603">
          <cell r="K603" t="str">
            <v>630116000</v>
          </cell>
          <cell r="L603" t="str">
            <v>NET TRANSFERS</v>
          </cell>
          <cell r="M603" t="str">
            <v>10002111101110089</v>
          </cell>
          <cell r="N603" t="str">
            <v>IG European Growth - IWAP</v>
          </cell>
          <cell r="O603">
            <v>521.39</v>
          </cell>
          <cell r="P603">
            <v>394.08</v>
          </cell>
        </row>
        <row r="604">
          <cell r="K604" t="str">
            <v>630116000</v>
          </cell>
          <cell r="L604" t="str">
            <v>NET TRANSFERS</v>
          </cell>
          <cell r="M604" t="str">
            <v>10002111101110090</v>
          </cell>
          <cell r="N604" t="str">
            <v>IG European Growth - IWAR</v>
          </cell>
          <cell r="O604">
            <v>580.48</v>
          </cell>
          <cell r="P604">
            <v>475.26</v>
          </cell>
        </row>
        <row r="605">
          <cell r="K605" t="str">
            <v>630116000</v>
          </cell>
          <cell r="L605" t="str">
            <v>NET TRANSFERS</v>
          </cell>
          <cell r="M605" t="str">
            <v>1000221110111</v>
          </cell>
          <cell r="N605" t="str">
            <v>Investors Pacific International Fund</v>
          </cell>
          <cell r="O605">
            <v>-27001.39</v>
          </cell>
          <cell r="P605">
            <v>-25208</v>
          </cell>
        </row>
        <row r="606">
          <cell r="K606" t="str">
            <v>630116000</v>
          </cell>
          <cell r="L606" t="str">
            <v>NET TRANSFERS</v>
          </cell>
          <cell r="M606" t="str">
            <v>10002211101110023</v>
          </cell>
          <cell r="N606" t="str">
            <v>Investors Pacific International - IWGP</v>
          </cell>
          <cell r="O606">
            <v>-7487.46</v>
          </cell>
          <cell r="P606">
            <v>-8965.35</v>
          </cell>
        </row>
        <row r="607">
          <cell r="K607" t="str">
            <v>630116000</v>
          </cell>
          <cell r="L607" t="str">
            <v>NET TRANSFERS</v>
          </cell>
          <cell r="M607" t="str">
            <v>10002211101110087</v>
          </cell>
          <cell r="N607" t="str">
            <v>IG Pacific - IWMA</v>
          </cell>
          <cell r="O607">
            <v>0</v>
          </cell>
          <cell r="P607">
            <v>0</v>
          </cell>
        </row>
        <row r="608">
          <cell r="K608" t="str">
            <v>630116000</v>
          </cell>
          <cell r="L608" t="str">
            <v>NET TRANSFERS</v>
          </cell>
          <cell r="M608" t="str">
            <v>1000241110111</v>
          </cell>
          <cell r="N608" t="str">
            <v>Investors Asset Allocation Fund</v>
          </cell>
          <cell r="O608">
            <v>-308818.69</v>
          </cell>
          <cell r="P608">
            <v>-291540</v>
          </cell>
        </row>
        <row r="609">
          <cell r="K609" t="str">
            <v>630116000</v>
          </cell>
          <cell r="L609" t="str">
            <v>NET TRANSFERS</v>
          </cell>
          <cell r="M609" t="str">
            <v>1000251110111</v>
          </cell>
          <cell r="N609" t="str">
            <v>Investors Global Bond Fund</v>
          </cell>
          <cell r="O609">
            <v>1182.6600000000001</v>
          </cell>
          <cell r="P609">
            <v>2895</v>
          </cell>
        </row>
        <row r="610">
          <cell r="K610" t="str">
            <v>630116000</v>
          </cell>
          <cell r="L610" t="str">
            <v>NET TRANSFERS</v>
          </cell>
          <cell r="M610" t="str">
            <v>10002511101110020</v>
          </cell>
          <cell r="N610" t="str">
            <v>Investors Global Bond Fund - IRPP</v>
          </cell>
          <cell r="O610">
            <v>-1498.54</v>
          </cell>
          <cell r="P610">
            <v>-1220.5999999999999</v>
          </cell>
        </row>
        <row r="611">
          <cell r="K611" t="str">
            <v>630116000</v>
          </cell>
          <cell r="L611" t="str">
            <v>NET TRANSFERS</v>
          </cell>
          <cell r="M611" t="str">
            <v>1000261110111</v>
          </cell>
          <cell r="N611" t="str">
            <v>Investors Corporate Bond Fund</v>
          </cell>
          <cell r="O611">
            <v>-9393.3700000000008</v>
          </cell>
          <cell r="P611">
            <v>-6858</v>
          </cell>
        </row>
        <row r="612">
          <cell r="K612" t="str">
            <v>630116000</v>
          </cell>
          <cell r="L612" t="str">
            <v>NET TRANSFERS</v>
          </cell>
          <cell r="M612" t="str">
            <v>10002611101110015</v>
          </cell>
          <cell r="N612" t="str">
            <v>Investors Corporate Bond Fund - IIP</v>
          </cell>
          <cell r="O612">
            <v>2860.96</v>
          </cell>
          <cell r="P612">
            <v>5416.88</v>
          </cell>
        </row>
        <row r="613">
          <cell r="K613" t="str">
            <v>630116000</v>
          </cell>
          <cell r="L613" t="str">
            <v>NET TRANSFERS</v>
          </cell>
          <cell r="M613" t="str">
            <v>10002611101110017</v>
          </cell>
          <cell r="N613" t="str">
            <v>Investors Corporate Bond Fund - IIPP</v>
          </cell>
          <cell r="O613">
            <v>6142.65</v>
          </cell>
          <cell r="P613">
            <v>8940.6</v>
          </cell>
        </row>
        <row r="614">
          <cell r="K614" t="str">
            <v>630116000</v>
          </cell>
          <cell r="L614" t="str">
            <v>NET TRANSFERS</v>
          </cell>
          <cell r="M614" t="str">
            <v>10002611101110018</v>
          </cell>
          <cell r="N614" t="str">
            <v>Investors Corporate Bond Fund - IGPP</v>
          </cell>
          <cell r="O614">
            <v>595.20000000000005</v>
          </cell>
          <cell r="P614">
            <v>753.6</v>
          </cell>
        </row>
        <row r="615">
          <cell r="K615" t="str">
            <v>630116000</v>
          </cell>
          <cell r="L615" t="str">
            <v>NET TRANSFERS</v>
          </cell>
          <cell r="M615" t="str">
            <v>10002611101110020</v>
          </cell>
          <cell r="N615" t="str">
            <v>Investors Corporate Bond Fund - IRPP</v>
          </cell>
          <cell r="O615">
            <v>-1498.54</v>
          </cell>
          <cell r="P615">
            <v>-1220.5999999999999</v>
          </cell>
        </row>
        <row r="616">
          <cell r="K616" t="str">
            <v>630116000</v>
          </cell>
          <cell r="L616" t="str">
            <v>NET TRANSFERS</v>
          </cell>
          <cell r="M616" t="str">
            <v>10002611101110084</v>
          </cell>
          <cell r="N616" t="str">
            <v>IG Corp Bond - IWCP</v>
          </cell>
          <cell r="O616">
            <v>1046.2</v>
          </cell>
          <cell r="P616">
            <v>1028.0999999999999</v>
          </cell>
        </row>
        <row r="617">
          <cell r="K617" t="str">
            <v>630116000</v>
          </cell>
          <cell r="L617" t="str">
            <v>NET TRANSFERS</v>
          </cell>
          <cell r="M617" t="str">
            <v>10002611101110085</v>
          </cell>
          <cell r="N617" t="str">
            <v>IG Corp Bond - IWMC</v>
          </cell>
          <cell r="O617">
            <v>1389.65</v>
          </cell>
          <cell r="P617">
            <v>1552.96</v>
          </cell>
        </row>
        <row r="618">
          <cell r="K618" t="str">
            <v>630116000</v>
          </cell>
          <cell r="L618" t="str">
            <v>NET TRANSFERS</v>
          </cell>
          <cell r="M618" t="str">
            <v>10002611101110086</v>
          </cell>
          <cell r="N618" t="str">
            <v>IG Corp Bond - IWMP</v>
          </cell>
          <cell r="O618">
            <v>1917.73</v>
          </cell>
          <cell r="P618">
            <v>2023.7</v>
          </cell>
        </row>
        <row r="619">
          <cell r="K619" t="str">
            <v>630116000</v>
          </cell>
          <cell r="L619" t="str">
            <v>NET TRANSFERS</v>
          </cell>
          <cell r="M619" t="str">
            <v>10002611101110087</v>
          </cell>
          <cell r="N619" t="str">
            <v>IG Corp Bond - IWMA</v>
          </cell>
          <cell r="O619">
            <v>0</v>
          </cell>
          <cell r="P619">
            <v>0</v>
          </cell>
        </row>
        <row r="620">
          <cell r="K620" t="str">
            <v>630116000</v>
          </cell>
          <cell r="L620" t="str">
            <v>NET TRANSFERS</v>
          </cell>
          <cell r="M620" t="str">
            <v>10002611101110088</v>
          </cell>
          <cell r="N620" t="str">
            <v>IG Corp Bond - WMAR</v>
          </cell>
          <cell r="O620">
            <v>0</v>
          </cell>
          <cell r="P620">
            <v>0</v>
          </cell>
        </row>
        <row r="621">
          <cell r="K621" t="str">
            <v>630116000</v>
          </cell>
          <cell r="L621" t="str">
            <v>NET TRANSFERS</v>
          </cell>
          <cell r="M621" t="str">
            <v>1000271130111</v>
          </cell>
          <cell r="N621" t="str">
            <v>IG AGF Canadian Growth Fund</v>
          </cell>
          <cell r="O621">
            <v>-41421.49</v>
          </cell>
          <cell r="P621">
            <v>-37231</v>
          </cell>
        </row>
        <row r="622">
          <cell r="K622" t="str">
            <v>630116000</v>
          </cell>
          <cell r="L622" t="str">
            <v>NET TRANSFERS</v>
          </cell>
          <cell r="M622" t="str">
            <v>10002711301110084</v>
          </cell>
          <cell r="N622" t="str">
            <v>IG AGF Cdn Growth - IWCP</v>
          </cell>
          <cell r="O622">
            <v>209.24</v>
          </cell>
          <cell r="P622">
            <v>205.62</v>
          </cell>
        </row>
        <row r="623">
          <cell r="K623" t="str">
            <v>630116000</v>
          </cell>
          <cell r="L623" t="str">
            <v>NET TRANSFERS</v>
          </cell>
          <cell r="M623" t="str">
            <v>10002711301110085</v>
          </cell>
          <cell r="N623" t="str">
            <v>IG AGF Cdn Growth - IWMC</v>
          </cell>
          <cell r="O623">
            <v>521.12</v>
          </cell>
          <cell r="P623">
            <v>582.36</v>
          </cell>
        </row>
        <row r="624">
          <cell r="K624" t="str">
            <v>630116000</v>
          </cell>
          <cell r="L624" t="str">
            <v>NET TRANSFERS</v>
          </cell>
          <cell r="M624" t="str">
            <v>10002711301110089</v>
          </cell>
          <cell r="N624" t="str">
            <v>IG AGF Cdn Growth - IWAP</v>
          </cell>
          <cell r="O624">
            <v>488.8</v>
          </cell>
          <cell r="P624">
            <v>369.45</v>
          </cell>
        </row>
        <row r="625">
          <cell r="K625" t="str">
            <v>630116000</v>
          </cell>
          <cell r="L625" t="str">
            <v>NET TRANSFERS</v>
          </cell>
          <cell r="M625" t="str">
            <v>10002711301110090</v>
          </cell>
          <cell r="N625" t="str">
            <v>IG AGF Cdn Growth - IWAR</v>
          </cell>
          <cell r="O625">
            <v>2321.92</v>
          </cell>
          <cell r="P625">
            <v>1901.04</v>
          </cell>
        </row>
        <row r="626">
          <cell r="K626" t="str">
            <v>630116000</v>
          </cell>
          <cell r="L626" t="str">
            <v>NET TRANSFERS</v>
          </cell>
          <cell r="M626" t="str">
            <v>1000272210111</v>
          </cell>
          <cell r="N626" t="str">
            <v>IG MLAM Canadian Equity Fund</v>
          </cell>
          <cell r="O626">
            <v>0</v>
          </cell>
          <cell r="P626">
            <v>0</v>
          </cell>
        </row>
        <row r="627">
          <cell r="K627" t="str">
            <v>630116000</v>
          </cell>
          <cell r="L627" t="str">
            <v>NET TRANSFERS</v>
          </cell>
          <cell r="M627" t="str">
            <v>1000282210111</v>
          </cell>
          <cell r="N627" t="str">
            <v>IG MLAM World Bond Fund</v>
          </cell>
          <cell r="O627">
            <v>0</v>
          </cell>
          <cell r="P627">
            <v>0</v>
          </cell>
        </row>
        <row r="628">
          <cell r="K628" t="str">
            <v>630116000</v>
          </cell>
          <cell r="L628" t="str">
            <v>NET TRANSFERS</v>
          </cell>
          <cell r="M628" t="str">
            <v>1000287150111</v>
          </cell>
          <cell r="N628" t="str">
            <v>IG Templeton World Bond Fund</v>
          </cell>
          <cell r="O628">
            <v>5546.65</v>
          </cell>
          <cell r="P628">
            <v>3026</v>
          </cell>
        </row>
        <row r="629">
          <cell r="K629" t="str">
            <v>630116000</v>
          </cell>
          <cell r="L629" t="str">
            <v>NET TRANSFERS</v>
          </cell>
          <cell r="M629" t="str">
            <v>1000291730111</v>
          </cell>
          <cell r="N629" t="str">
            <v>IG Scudder US Allocation Fund</v>
          </cell>
          <cell r="O629">
            <v>0</v>
          </cell>
          <cell r="P629">
            <v>-80736</v>
          </cell>
        </row>
        <row r="630">
          <cell r="K630" t="str">
            <v>630116000</v>
          </cell>
          <cell r="L630" t="str">
            <v>NET TRANSFERS</v>
          </cell>
          <cell r="M630" t="str">
            <v>1000292210111</v>
          </cell>
          <cell r="N630" t="str">
            <v>IG MLAM Capital Allocation Fund</v>
          </cell>
          <cell r="O630">
            <v>0</v>
          </cell>
          <cell r="P630">
            <v>0</v>
          </cell>
        </row>
        <row r="631">
          <cell r="K631" t="str">
            <v>630116000</v>
          </cell>
          <cell r="L631" t="str">
            <v>NET TRANSFERS</v>
          </cell>
          <cell r="M631" t="str">
            <v>1000292220111</v>
          </cell>
          <cell r="N631" t="str">
            <v>IG Goldman Sachs US Equity Fund</v>
          </cell>
          <cell r="O631">
            <v>-36612.28</v>
          </cell>
          <cell r="P631">
            <v>70558</v>
          </cell>
        </row>
        <row r="632">
          <cell r="K632" t="str">
            <v>630116000</v>
          </cell>
          <cell r="L632" t="str">
            <v>NET TRANSFERS</v>
          </cell>
          <cell r="M632" t="str">
            <v>1000301390111</v>
          </cell>
          <cell r="N632" t="str">
            <v>IG MKF Universal Emerging Markets Fund</v>
          </cell>
          <cell r="O632">
            <v>-4867.76</v>
          </cell>
          <cell r="P632">
            <v>35302.78</v>
          </cell>
        </row>
        <row r="633">
          <cell r="K633" t="str">
            <v>630116000</v>
          </cell>
          <cell r="L633" t="str">
            <v>NET TRANSFERS</v>
          </cell>
          <cell r="M633" t="str">
            <v>10003013901110089</v>
          </cell>
          <cell r="N633" t="str">
            <v>IG MKF Universal Emerging Mkts - IWAP</v>
          </cell>
          <cell r="O633">
            <v>195.52</v>
          </cell>
          <cell r="P633">
            <v>1055.82</v>
          </cell>
        </row>
        <row r="634">
          <cell r="K634" t="str">
            <v>630116000</v>
          </cell>
          <cell r="L634" t="str">
            <v>NET TRANSFERS</v>
          </cell>
          <cell r="M634" t="str">
            <v>1000301730111</v>
          </cell>
          <cell r="N634" t="str">
            <v>IG Scudder Emerging Markets Growth Fund</v>
          </cell>
          <cell r="O634">
            <v>0</v>
          </cell>
          <cell r="P634">
            <v>-39184.78</v>
          </cell>
        </row>
        <row r="635">
          <cell r="K635" t="str">
            <v>630116000</v>
          </cell>
          <cell r="L635" t="str">
            <v>NET TRANSFERS</v>
          </cell>
          <cell r="M635" t="str">
            <v>10003017301110089</v>
          </cell>
          <cell r="N635" t="str">
            <v>IG Scudder Emerging Markets - IWAP</v>
          </cell>
          <cell r="O635">
            <v>0</v>
          </cell>
          <cell r="P635">
            <v>-908.04</v>
          </cell>
        </row>
        <row r="636">
          <cell r="K636" t="str">
            <v>630116000</v>
          </cell>
          <cell r="L636" t="str">
            <v>NET TRANSFERS</v>
          </cell>
          <cell r="M636" t="str">
            <v>1000302210111</v>
          </cell>
          <cell r="N636" t="str">
            <v>IG MLAM Emerging Markets Fund</v>
          </cell>
          <cell r="O636">
            <v>0</v>
          </cell>
          <cell r="P636">
            <v>0</v>
          </cell>
        </row>
        <row r="637">
          <cell r="K637" t="str">
            <v>630116000</v>
          </cell>
          <cell r="L637" t="str">
            <v>NET TRANSFERS</v>
          </cell>
          <cell r="M637" t="str">
            <v>1000312210111</v>
          </cell>
          <cell r="N637" t="str">
            <v>IG MLAM World Allocation Fund</v>
          </cell>
          <cell r="O637">
            <v>0</v>
          </cell>
          <cell r="P637">
            <v>0</v>
          </cell>
        </row>
        <row r="638">
          <cell r="K638" t="str">
            <v>630116000</v>
          </cell>
          <cell r="L638" t="str">
            <v>NET TRANSFERS</v>
          </cell>
          <cell r="M638" t="str">
            <v>1000317150111</v>
          </cell>
          <cell r="N638" t="str">
            <v>IG Templeton World Allocation Fund</v>
          </cell>
          <cell r="O638">
            <v>-6612.1</v>
          </cell>
          <cell r="P638">
            <v>-7835</v>
          </cell>
        </row>
        <row r="639">
          <cell r="K639" t="str">
            <v>630116000</v>
          </cell>
          <cell r="L639" t="str">
            <v>NET TRANSFERS</v>
          </cell>
          <cell r="M639" t="str">
            <v>1000321130111</v>
          </cell>
          <cell r="N639" t="str">
            <v>IG AGF US Growth Fund II</v>
          </cell>
          <cell r="O639">
            <v>-3852</v>
          </cell>
          <cell r="P639">
            <v>-4866</v>
          </cell>
        </row>
        <row r="640">
          <cell r="K640" t="str">
            <v>630116000</v>
          </cell>
          <cell r="L640" t="str">
            <v>NET TRANSFERS</v>
          </cell>
          <cell r="M640" t="str">
            <v>1000321320111</v>
          </cell>
          <cell r="N640" t="str">
            <v>IG Rothschild American Equity Fund</v>
          </cell>
          <cell r="O640">
            <v>0</v>
          </cell>
          <cell r="P640">
            <v>0</v>
          </cell>
        </row>
        <row r="641">
          <cell r="K641" t="str">
            <v>630116000</v>
          </cell>
          <cell r="L641" t="str">
            <v>NET TRANSFERS</v>
          </cell>
          <cell r="M641" t="str">
            <v>1000331130111</v>
          </cell>
          <cell r="N641" t="str">
            <v>IG AGF Canadian Growth Fund II</v>
          </cell>
          <cell r="O641">
            <v>-10716</v>
          </cell>
          <cell r="P641">
            <v>-10734</v>
          </cell>
        </row>
        <row r="642">
          <cell r="K642" t="str">
            <v>630116000</v>
          </cell>
          <cell r="L642" t="str">
            <v>NET TRANSFERS</v>
          </cell>
          <cell r="M642" t="str">
            <v>1000331320111</v>
          </cell>
          <cell r="N642" t="str">
            <v>IG Rothschild Canadian Equity Fund</v>
          </cell>
          <cell r="O642">
            <v>0</v>
          </cell>
          <cell r="P642">
            <v>0</v>
          </cell>
        </row>
        <row r="643">
          <cell r="K643" t="str">
            <v>630116000</v>
          </cell>
          <cell r="L643" t="str">
            <v>NET TRANSFERS</v>
          </cell>
          <cell r="M643" t="str">
            <v>1000341130111</v>
          </cell>
          <cell r="N643" t="str">
            <v>IG AGF Canadian Balanced Fund</v>
          </cell>
          <cell r="O643">
            <v>-39841.339999999997</v>
          </cell>
          <cell r="P643">
            <v>-40187</v>
          </cell>
        </row>
        <row r="644">
          <cell r="K644" t="str">
            <v>630116000</v>
          </cell>
          <cell r="L644" t="str">
            <v>NET TRANSFERS</v>
          </cell>
          <cell r="M644" t="str">
            <v>1000341320111</v>
          </cell>
          <cell r="N644" t="str">
            <v>IG Rothschild Canadian Balanced Fund</v>
          </cell>
          <cell r="O644">
            <v>0</v>
          </cell>
          <cell r="P644">
            <v>0</v>
          </cell>
        </row>
        <row r="645">
          <cell r="K645" t="str">
            <v>630116000</v>
          </cell>
          <cell r="L645" t="str">
            <v>NET TRANSFERS</v>
          </cell>
          <cell r="M645" t="str">
            <v>1000351130111</v>
          </cell>
          <cell r="N645" t="str">
            <v>IG AGF International Equity Fund</v>
          </cell>
          <cell r="O645">
            <v>-43650.92</v>
          </cell>
          <cell r="P645">
            <v>-43665</v>
          </cell>
        </row>
        <row r="646">
          <cell r="K646" t="str">
            <v>630116000</v>
          </cell>
          <cell r="L646" t="str">
            <v>NET TRANSFERS</v>
          </cell>
          <cell r="M646" t="str">
            <v>1000351320111</v>
          </cell>
          <cell r="N646" t="str">
            <v>IG Rothschild International Equity Fund</v>
          </cell>
          <cell r="O646">
            <v>0</v>
          </cell>
          <cell r="P646">
            <v>0</v>
          </cell>
        </row>
        <row r="647">
          <cell r="K647" t="str">
            <v>630116000</v>
          </cell>
          <cell r="L647" t="str">
            <v>NET TRANSFERS</v>
          </cell>
          <cell r="M647" t="str">
            <v>1000361130111</v>
          </cell>
          <cell r="N647" t="str">
            <v>IG AGF International Bond Fund</v>
          </cell>
          <cell r="O647">
            <v>492</v>
          </cell>
          <cell r="P647">
            <v>792</v>
          </cell>
        </row>
        <row r="648">
          <cell r="K648" t="str">
            <v>630116000</v>
          </cell>
          <cell r="L648" t="str">
            <v>NET TRANSFERS</v>
          </cell>
          <cell r="M648" t="str">
            <v>1000361320111</v>
          </cell>
          <cell r="N648" t="str">
            <v>IG Rothschild International Bond Fund</v>
          </cell>
          <cell r="O648">
            <v>0</v>
          </cell>
          <cell r="P648">
            <v>0</v>
          </cell>
        </row>
        <row r="649">
          <cell r="K649" t="str">
            <v>630116000</v>
          </cell>
          <cell r="L649" t="str">
            <v>NET TRANSFERS</v>
          </cell>
          <cell r="M649" t="str">
            <v>1000371110111</v>
          </cell>
          <cell r="N649" t="str">
            <v>Investors Canadian Small Cap Fund</v>
          </cell>
          <cell r="O649">
            <v>-12885.36</v>
          </cell>
          <cell r="P649">
            <v>-10786</v>
          </cell>
        </row>
        <row r="650">
          <cell r="K650" t="str">
            <v>630116000</v>
          </cell>
          <cell r="L650" t="str">
            <v>NET TRANSFERS</v>
          </cell>
          <cell r="M650" t="str">
            <v>10003711101110090</v>
          </cell>
          <cell r="N650" t="str">
            <v>IG Cdn Small Cap - IWAR</v>
          </cell>
          <cell r="O650">
            <v>967.46</v>
          </cell>
          <cell r="P650">
            <v>792.1</v>
          </cell>
        </row>
        <row r="651">
          <cell r="K651" t="str">
            <v>630116000</v>
          </cell>
          <cell r="L651" t="str">
            <v>NET TRANSFERS</v>
          </cell>
          <cell r="M651" t="str">
            <v>1000381110111</v>
          </cell>
          <cell r="N651" t="str">
            <v>Investors US Opportunities Fund</v>
          </cell>
          <cell r="O651">
            <v>15885.75</v>
          </cell>
          <cell r="P651">
            <v>12733</v>
          </cell>
        </row>
        <row r="652">
          <cell r="K652" t="str">
            <v>630116000</v>
          </cell>
          <cell r="L652" t="str">
            <v>NET TRANSFERS</v>
          </cell>
          <cell r="M652" t="str">
            <v>10003811101110053</v>
          </cell>
          <cell r="N652" t="str">
            <v>Investors US Opportunities Fund - IRHP</v>
          </cell>
          <cell r="O652">
            <v>-845.07</v>
          </cell>
          <cell r="P652">
            <v>-777.75</v>
          </cell>
        </row>
        <row r="653">
          <cell r="K653" t="str">
            <v>630116000</v>
          </cell>
          <cell r="L653" t="str">
            <v>NET TRANSFERS</v>
          </cell>
          <cell r="M653" t="str">
            <v>1000391110111</v>
          </cell>
          <cell r="N653" t="str">
            <v>Investors Latin American Growth Fund</v>
          </cell>
          <cell r="O653">
            <v>-6885.52</v>
          </cell>
          <cell r="P653">
            <v>-7169</v>
          </cell>
        </row>
        <row r="654">
          <cell r="K654" t="str">
            <v>630116000</v>
          </cell>
          <cell r="L654" t="str">
            <v>NET TRANSFERS</v>
          </cell>
          <cell r="M654" t="str">
            <v>1000401110111</v>
          </cell>
          <cell r="N654" t="str">
            <v>Investors Canadian Natural Resource Fund</v>
          </cell>
          <cell r="O654">
            <v>-24907.37</v>
          </cell>
          <cell r="P654">
            <v>-9612</v>
          </cell>
        </row>
        <row r="655">
          <cell r="K655" t="str">
            <v>630116000</v>
          </cell>
          <cell r="L655" t="str">
            <v>NET TRANSFERS</v>
          </cell>
          <cell r="M655" t="str">
            <v>10004011101110053</v>
          </cell>
          <cell r="N655" t="str">
            <v>Investors Cdn Natural Resource - IRHP</v>
          </cell>
          <cell r="O655">
            <v>-845.07</v>
          </cell>
          <cell r="P655">
            <v>-777.75</v>
          </cell>
        </row>
        <row r="656">
          <cell r="K656" t="str">
            <v>630116000</v>
          </cell>
          <cell r="L656" t="str">
            <v>NET TRANSFERS</v>
          </cell>
          <cell r="M656" t="str">
            <v>1000411110111</v>
          </cell>
          <cell r="N656" t="str">
            <v>Investors Cdn High Yield Income Fund</v>
          </cell>
          <cell r="O656">
            <v>10070.64</v>
          </cell>
          <cell r="P656">
            <v>9842</v>
          </cell>
        </row>
        <row r="657">
          <cell r="K657" t="str">
            <v>630116000</v>
          </cell>
          <cell r="L657" t="str">
            <v>NET TRANSFERS</v>
          </cell>
          <cell r="M657" t="str">
            <v>10004111101110085</v>
          </cell>
          <cell r="N657" t="str">
            <v>IG Cdn High Yield Income - IWMC</v>
          </cell>
          <cell r="O657">
            <v>694.83</v>
          </cell>
          <cell r="P657">
            <v>776.48</v>
          </cell>
        </row>
        <row r="658">
          <cell r="K658" t="str">
            <v>630116000</v>
          </cell>
          <cell r="L658" t="str">
            <v>NET TRANSFERS</v>
          </cell>
          <cell r="M658" t="str">
            <v>10004111101110086</v>
          </cell>
          <cell r="N658" t="str">
            <v>IG Cdn High Yield Income - IWMP</v>
          </cell>
          <cell r="O658">
            <v>1342.41</v>
          </cell>
          <cell r="P658">
            <v>1416.59</v>
          </cell>
        </row>
        <row r="659">
          <cell r="K659" t="str">
            <v>630116000</v>
          </cell>
          <cell r="L659" t="str">
            <v>NET TRANSFERS</v>
          </cell>
          <cell r="M659" t="str">
            <v>10004111101110087</v>
          </cell>
          <cell r="N659" t="str">
            <v>IG Cdn High Yield Income - IWMA</v>
          </cell>
          <cell r="O659">
            <v>415.04</v>
          </cell>
          <cell r="P659">
            <v>529.36</v>
          </cell>
        </row>
        <row r="660">
          <cell r="K660" t="str">
            <v>630116000</v>
          </cell>
          <cell r="L660" t="str">
            <v>NET TRANSFERS</v>
          </cell>
          <cell r="M660" t="str">
            <v>10004111101110088</v>
          </cell>
          <cell r="N660" t="str">
            <v>IG Cdn High Yield Income - WMAR</v>
          </cell>
          <cell r="O660">
            <v>1417.33</v>
          </cell>
          <cell r="P660">
            <v>1248.4000000000001</v>
          </cell>
        </row>
        <row r="661">
          <cell r="K661" t="str">
            <v>630116000</v>
          </cell>
          <cell r="L661" t="str">
            <v>NET TRANSFERS</v>
          </cell>
          <cell r="M661" t="str">
            <v>1000427120111</v>
          </cell>
          <cell r="N661" t="str">
            <v>IG Sceptre Canadian Bond Fund</v>
          </cell>
          <cell r="O661">
            <v>-12945.35</v>
          </cell>
          <cell r="P661">
            <v>-11985</v>
          </cell>
        </row>
        <row r="662">
          <cell r="K662" t="str">
            <v>630116000</v>
          </cell>
          <cell r="L662" t="str">
            <v>NET TRANSFERS</v>
          </cell>
          <cell r="M662" t="str">
            <v>1000437120111</v>
          </cell>
          <cell r="N662" t="str">
            <v>IG Sceptre Canadian Equity Fund</v>
          </cell>
          <cell r="O662">
            <v>-36710.959999999999</v>
          </cell>
          <cell r="P662">
            <v>-32575</v>
          </cell>
        </row>
        <row r="663">
          <cell r="K663" t="str">
            <v>630116000</v>
          </cell>
          <cell r="L663" t="str">
            <v>NET TRANSFERS</v>
          </cell>
          <cell r="M663" t="str">
            <v>10004371201110086</v>
          </cell>
          <cell r="N663" t="str">
            <v>IG Sceptre Cdn Equity - IWMP</v>
          </cell>
          <cell r="O663">
            <v>3643.69</v>
          </cell>
          <cell r="P663">
            <v>3845.03</v>
          </cell>
        </row>
        <row r="664">
          <cell r="K664" t="str">
            <v>630116000</v>
          </cell>
          <cell r="L664" t="str">
            <v>NET TRANSFERS</v>
          </cell>
          <cell r="M664" t="str">
            <v>10004371201110089</v>
          </cell>
          <cell r="N664" t="str">
            <v>IG Sceptre Cdn Equity - IWAP</v>
          </cell>
          <cell r="O664">
            <v>586.55999999999995</v>
          </cell>
          <cell r="P664">
            <v>443.34</v>
          </cell>
        </row>
        <row r="665">
          <cell r="K665" t="str">
            <v>630116000</v>
          </cell>
          <cell r="L665" t="str">
            <v>NET TRANSFERS</v>
          </cell>
          <cell r="M665" t="str">
            <v>10004371201110090</v>
          </cell>
          <cell r="N665" t="str">
            <v>IG Sceptre Cdn Equity - IWAR</v>
          </cell>
          <cell r="O665">
            <v>2708.9</v>
          </cell>
          <cell r="P665">
            <v>2217.88</v>
          </cell>
        </row>
        <row r="666">
          <cell r="K666" t="str">
            <v>630116000</v>
          </cell>
          <cell r="L666" t="str">
            <v>NET TRANSFERS</v>
          </cell>
          <cell r="M666" t="str">
            <v>1000447120111</v>
          </cell>
          <cell r="N666" t="str">
            <v>IG Sceptre Canadian Balanced Fund</v>
          </cell>
          <cell r="O666">
            <v>-29364.01</v>
          </cell>
          <cell r="P666">
            <v>-30606</v>
          </cell>
        </row>
        <row r="667">
          <cell r="K667" t="str">
            <v>630116000</v>
          </cell>
          <cell r="L667" t="str">
            <v>NET TRANSFERS</v>
          </cell>
          <cell r="M667" t="str">
            <v>1000451160111</v>
          </cell>
          <cell r="N667" t="str">
            <v>IG Beutel Goodman Canadian Balanced Fund</v>
          </cell>
          <cell r="O667">
            <v>2238.65</v>
          </cell>
          <cell r="P667">
            <v>887</v>
          </cell>
        </row>
        <row r="668">
          <cell r="K668" t="str">
            <v>630116000</v>
          </cell>
          <cell r="L668" t="str">
            <v>NET TRANSFERS</v>
          </cell>
          <cell r="M668" t="str">
            <v>1000461160111</v>
          </cell>
          <cell r="N668" t="str">
            <v>IG Beutel Goodman Canadian Equity Fund</v>
          </cell>
          <cell r="O668">
            <v>3733.45</v>
          </cell>
          <cell r="P668">
            <v>3856</v>
          </cell>
        </row>
        <row r="669">
          <cell r="K669" t="str">
            <v>630116000</v>
          </cell>
          <cell r="L669" t="str">
            <v>NET TRANSFERS</v>
          </cell>
          <cell r="M669" t="str">
            <v>10004611601110084</v>
          </cell>
          <cell r="N669" t="str">
            <v>IG Beutel Cdn Equity - IWCP</v>
          </cell>
          <cell r="O669">
            <v>836.96</v>
          </cell>
          <cell r="P669">
            <v>822.48</v>
          </cell>
        </row>
        <row r="670">
          <cell r="K670" t="str">
            <v>630116000</v>
          </cell>
          <cell r="L670" t="str">
            <v>NET TRANSFERS</v>
          </cell>
          <cell r="M670" t="str">
            <v>1000471160111</v>
          </cell>
          <cell r="N670" t="str">
            <v>IG Beutel Goodman Cdn Small Cap Fund</v>
          </cell>
          <cell r="O670">
            <v>30374.6</v>
          </cell>
          <cell r="P670">
            <v>18270</v>
          </cell>
        </row>
        <row r="671">
          <cell r="K671" t="str">
            <v>630116000</v>
          </cell>
          <cell r="L671" t="str">
            <v>NET TRANSFERS</v>
          </cell>
          <cell r="M671" t="str">
            <v>10004711601110087</v>
          </cell>
          <cell r="N671" t="str">
            <v>IG Beutel Small Cap - IWMA</v>
          </cell>
          <cell r="O671">
            <v>363.16</v>
          </cell>
          <cell r="P671">
            <v>463.19</v>
          </cell>
        </row>
        <row r="672">
          <cell r="K672" t="str">
            <v>630116000</v>
          </cell>
          <cell r="L672" t="str">
            <v>NET TRANSFERS</v>
          </cell>
          <cell r="M672" t="str">
            <v>10004711601110088</v>
          </cell>
          <cell r="N672" t="str">
            <v>IG Beutel Small Cap - WMAR</v>
          </cell>
          <cell r="O672">
            <v>2551.1999999999998</v>
          </cell>
          <cell r="P672">
            <v>2247.12</v>
          </cell>
        </row>
        <row r="673">
          <cell r="K673" t="str">
            <v>630116000</v>
          </cell>
          <cell r="L673" t="str">
            <v>NET TRANSFERS</v>
          </cell>
          <cell r="M673" t="str">
            <v>1000481110111</v>
          </cell>
          <cell r="N673" t="str">
            <v>Investors US Money Market Fund</v>
          </cell>
          <cell r="O673">
            <v>-10521.34</v>
          </cell>
          <cell r="P673">
            <v>-10271</v>
          </cell>
        </row>
        <row r="674">
          <cell r="K674" t="str">
            <v>630116000</v>
          </cell>
          <cell r="L674" t="str">
            <v>NET TRANSFERS</v>
          </cell>
          <cell r="M674" t="str">
            <v>1000491110111</v>
          </cell>
          <cell r="N674" t="str">
            <v>Investors Canadian Small Cap Fund II</v>
          </cell>
          <cell r="O674">
            <v>-26874.73</v>
          </cell>
          <cell r="P674">
            <v>-14076</v>
          </cell>
        </row>
        <row r="675">
          <cell r="K675" t="str">
            <v>630116000</v>
          </cell>
          <cell r="L675" t="str">
            <v>NET TRANSFERS</v>
          </cell>
          <cell r="M675" t="str">
            <v>10004911101110053</v>
          </cell>
          <cell r="N675" t="str">
            <v>Investors Canadian Small Cap II - IRHP</v>
          </cell>
          <cell r="O675">
            <v>-1690.13</v>
          </cell>
          <cell r="P675">
            <v>-1555.5</v>
          </cell>
        </row>
        <row r="676">
          <cell r="K676" t="str">
            <v>630116000</v>
          </cell>
          <cell r="L676" t="str">
            <v>NET TRANSFERS</v>
          </cell>
          <cell r="M676" t="str">
            <v>1000501110111</v>
          </cell>
          <cell r="N676" t="str">
            <v>Investors Canadian Enterprise Fund</v>
          </cell>
          <cell r="O676">
            <v>-23284.27</v>
          </cell>
          <cell r="P676">
            <v>-19988</v>
          </cell>
        </row>
        <row r="677">
          <cell r="K677" t="str">
            <v>630116000</v>
          </cell>
          <cell r="L677" t="str">
            <v>NET TRANSFERS</v>
          </cell>
          <cell r="M677" t="str">
            <v>10005011101110053</v>
          </cell>
          <cell r="N677" t="str">
            <v>Investors Canadian Enterprise - IRHP</v>
          </cell>
          <cell r="O677">
            <v>-7605.6</v>
          </cell>
          <cell r="P677">
            <v>-6999.75</v>
          </cell>
        </row>
        <row r="678">
          <cell r="K678" t="str">
            <v>630116000</v>
          </cell>
          <cell r="L678" t="str">
            <v>NET TRANSFERS</v>
          </cell>
          <cell r="M678" t="str">
            <v>10005011101110086</v>
          </cell>
          <cell r="N678" t="str">
            <v>IG Cdn Enterprise - IWMP</v>
          </cell>
          <cell r="O678">
            <v>2684.82</v>
          </cell>
          <cell r="P678">
            <v>2833.18</v>
          </cell>
        </row>
        <row r="679">
          <cell r="K679" t="str">
            <v>630116000</v>
          </cell>
          <cell r="L679" t="str">
            <v>NET TRANSFERS</v>
          </cell>
          <cell r="M679" t="str">
            <v>1000511110111</v>
          </cell>
          <cell r="N679" t="str">
            <v>Investors Global Science &amp; Tech Fund</v>
          </cell>
          <cell r="O679">
            <v>-55705.74</v>
          </cell>
          <cell r="P679">
            <v>-37340</v>
          </cell>
        </row>
        <row r="680">
          <cell r="K680" t="str">
            <v>630116000</v>
          </cell>
          <cell r="L680" t="str">
            <v>NET TRANSFERS</v>
          </cell>
          <cell r="M680" t="str">
            <v>10005111101110053</v>
          </cell>
          <cell r="N680" t="str">
            <v>Investors Global Science &amp; Tech - IRHP</v>
          </cell>
          <cell r="O680">
            <v>-845.07</v>
          </cell>
          <cell r="P680">
            <v>-777.75</v>
          </cell>
        </row>
        <row r="681">
          <cell r="K681" t="str">
            <v>630116000</v>
          </cell>
          <cell r="L681" t="str">
            <v>NET TRANSFERS</v>
          </cell>
          <cell r="M681" t="str">
            <v>10005111101110089</v>
          </cell>
          <cell r="N681" t="str">
            <v>IG Global Science &amp; Tech - IWAP</v>
          </cell>
          <cell r="O681">
            <v>228.11</v>
          </cell>
          <cell r="P681">
            <v>172.41</v>
          </cell>
        </row>
        <row r="682">
          <cell r="K682" t="str">
            <v>630116000</v>
          </cell>
          <cell r="L682" t="str">
            <v>NET TRANSFERS</v>
          </cell>
          <cell r="M682" t="str">
            <v>10005111101110090</v>
          </cell>
          <cell r="N682" t="str">
            <v>IG Global Science &amp; Tech - IWAR</v>
          </cell>
          <cell r="O682">
            <v>483.73</v>
          </cell>
          <cell r="P682">
            <v>396.05</v>
          </cell>
        </row>
        <row r="683">
          <cell r="K683" t="str">
            <v>630116000</v>
          </cell>
          <cell r="L683" t="str">
            <v>NET TRANSFERS</v>
          </cell>
          <cell r="M683" t="str">
            <v>10005111101110093</v>
          </cell>
          <cell r="N683" t="str">
            <v>IG Global Science &amp; Tech RSP Fund</v>
          </cell>
          <cell r="O683">
            <v>9987.98</v>
          </cell>
          <cell r="P683">
            <v>9328</v>
          </cell>
        </row>
        <row r="684">
          <cell r="K684" t="str">
            <v>630116000</v>
          </cell>
          <cell r="L684" t="str">
            <v>NET TRANSFERS</v>
          </cell>
          <cell r="M684" t="str">
            <v>1000521110111</v>
          </cell>
          <cell r="N684" t="str">
            <v>Investors Canadian Balanced Fund</v>
          </cell>
          <cell r="O684">
            <v>31009.26</v>
          </cell>
          <cell r="P684">
            <v>33876</v>
          </cell>
        </row>
        <row r="685">
          <cell r="K685" t="str">
            <v>630116000</v>
          </cell>
          <cell r="L685" t="str">
            <v>NET TRANSFERS</v>
          </cell>
          <cell r="M685" t="str">
            <v>1000541110111</v>
          </cell>
          <cell r="N685" t="str">
            <v>Investors Quebec Enterprise Fund</v>
          </cell>
          <cell r="O685">
            <v>10636.53</v>
          </cell>
          <cell r="P685">
            <v>7315</v>
          </cell>
        </row>
        <row r="686">
          <cell r="K686" t="str">
            <v>630116000</v>
          </cell>
          <cell r="L686" t="str">
            <v>NET TRANSFERS</v>
          </cell>
          <cell r="M686" t="str">
            <v>1000557150111</v>
          </cell>
          <cell r="N686" t="str">
            <v>IG Templeton International Equity Fund</v>
          </cell>
          <cell r="O686">
            <v>-2186.37</v>
          </cell>
          <cell r="P686">
            <v>2407</v>
          </cell>
        </row>
        <row r="687">
          <cell r="K687" t="str">
            <v>630116000</v>
          </cell>
          <cell r="L687" t="str">
            <v>NET TRANSFERS</v>
          </cell>
          <cell r="M687" t="str">
            <v>10005571501110085</v>
          </cell>
          <cell r="N687" t="str">
            <v>IG Templeton Intl Equity - IWMC</v>
          </cell>
          <cell r="O687">
            <v>1823.92</v>
          </cell>
          <cell r="P687">
            <v>2038.26</v>
          </cell>
        </row>
        <row r="688">
          <cell r="K688" t="str">
            <v>630116000</v>
          </cell>
          <cell r="L688" t="str">
            <v>NET TRANSFERS</v>
          </cell>
          <cell r="M688" t="str">
            <v>1000561390111</v>
          </cell>
          <cell r="N688" t="str">
            <v>IG MKF Ivy European Fund</v>
          </cell>
          <cell r="O688">
            <v>-21842.61</v>
          </cell>
          <cell r="P688">
            <v>112206.62</v>
          </cell>
        </row>
        <row r="689">
          <cell r="K689" t="str">
            <v>630116000</v>
          </cell>
          <cell r="L689" t="str">
            <v>NET TRANSFERS</v>
          </cell>
          <cell r="M689" t="str">
            <v>10005613901110087</v>
          </cell>
          <cell r="N689" t="str">
            <v>IG MKF Ivy European Fund - IWMA</v>
          </cell>
          <cell r="O689">
            <v>726.32</v>
          </cell>
          <cell r="P689">
            <v>4836.16</v>
          </cell>
        </row>
        <row r="690">
          <cell r="K690" t="str">
            <v>630116000</v>
          </cell>
          <cell r="L690" t="str">
            <v>NET TRANSFERS</v>
          </cell>
          <cell r="M690" t="str">
            <v>10005613901110088</v>
          </cell>
          <cell r="N690" t="str">
            <v>IG MKF Ivy European Fund - WMAR</v>
          </cell>
          <cell r="O690">
            <v>2551.1999999999998</v>
          </cell>
          <cell r="P690">
            <v>8529.2099999999991</v>
          </cell>
        </row>
        <row r="691">
          <cell r="K691" t="str">
            <v>630116000</v>
          </cell>
          <cell r="L691" t="str">
            <v>NET TRANSFERS</v>
          </cell>
          <cell r="M691" t="str">
            <v>1000561730111</v>
          </cell>
          <cell r="N691" t="str">
            <v>IG Scudder European Growth Fund</v>
          </cell>
          <cell r="O691">
            <v>0</v>
          </cell>
          <cell r="P691">
            <v>-124906.62</v>
          </cell>
        </row>
        <row r="692">
          <cell r="K692" t="str">
            <v>630116000</v>
          </cell>
          <cell r="L692" t="str">
            <v>NET TRANSFERS</v>
          </cell>
          <cell r="M692" t="str">
            <v>10005617301110087</v>
          </cell>
          <cell r="N692" t="str">
            <v>IG Scudder European Growth - IWMA</v>
          </cell>
          <cell r="O692">
            <v>0</v>
          </cell>
          <cell r="P692">
            <v>-3909.78</v>
          </cell>
        </row>
        <row r="693">
          <cell r="K693" t="str">
            <v>630116000</v>
          </cell>
          <cell r="L693" t="str">
            <v>NET TRANSFERS</v>
          </cell>
          <cell r="M693" t="str">
            <v>10005617301110088</v>
          </cell>
          <cell r="N693" t="str">
            <v>IG Scudder European Growth - WMAR</v>
          </cell>
          <cell r="O693">
            <v>0</v>
          </cell>
          <cell r="P693">
            <v>-6282.09</v>
          </cell>
        </row>
        <row r="694">
          <cell r="K694" t="str">
            <v>630116000</v>
          </cell>
          <cell r="L694" t="str">
            <v>NET TRANSFERS</v>
          </cell>
          <cell r="M694" t="str">
            <v>1000571390111</v>
          </cell>
          <cell r="N694" t="str">
            <v>IG MKF Select Managers Cdn Fund</v>
          </cell>
          <cell r="O694">
            <v>-4972.71</v>
          </cell>
          <cell r="P694">
            <v>36071.72</v>
          </cell>
        </row>
        <row r="695">
          <cell r="K695" t="str">
            <v>630116000</v>
          </cell>
          <cell r="L695" t="str">
            <v>NET TRANSFERS</v>
          </cell>
          <cell r="M695" t="str">
            <v>10005713901110085</v>
          </cell>
          <cell r="N695" t="str">
            <v>IG MKF Select Mgrs Cdn - IWMC</v>
          </cell>
          <cell r="O695">
            <v>1042.24</v>
          </cell>
          <cell r="P695">
            <v>3993.96</v>
          </cell>
        </row>
        <row r="696">
          <cell r="K696" t="str">
            <v>630116000</v>
          </cell>
          <cell r="L696" t="str">
            <v>NET TRANSFERS</v>
          </cell>
          <cell r="M696" t="str">
            <v>1000571730111</v>
          </cell>
          <cell r="N696" t="str">
            <v>IG Scudder Canadian All Cap Fund</v>
          </cell>
          <cell r="O696">
            <v>0</v>
          </cell>
          <cell r="P696">
            <v>-39200.720000000001</v>
          </cell>
        </row>
        <row r="697">
          <cell r="K697" t="str">
            <v>630116000</v>
          </cell>
          <cell r="L697" t="str">
            <v>NET TRANSFERS</v>
          </cell>
          <cell r="M697" t="str">
            <v>10005717301110085</v>
          </cell>
          <cell r="N697" t="str">
            <v>IG Scudder Cdn All Cap - IWMC</v>
          </cell>
          <cell r="O697">
            <v>0</v>
          </cell>
          <cell r="P697">
            <v>-2829.24</v>
          </cell>
        </row>
        <row r="698">
          <cell r="K698" t="str">
            <v>630116000</v>
          </cell>
          <cell r="L698" t="str">
            <v>NET TRANSFERS</v>
          </cell>
          <cell r="M698" t="str">
            <v>1000581130111</v>
          </cell>
          <cell r="N698" t="str">
            <v>IG AGF Canadian Diversified Growth Fund</v>
          </cell>
          <cell r="O698">
            <v>-4658.5200000000004</v>
          </cell>
          <cell r="P698">
            <v>-5681</v>
          </cell>
        </row>
        <row r="699">
          <cell r="K699" t="str">
            <v>630116000</v>
          </cell>
          <cell r="L699" t="str">
            <v>NET TRANSFERS</v>
          </cell>
          <cell r="M699" t="str">
            <v>1000591130111</v>
          </cell>
          <cell r="N699" t="str">
            <v>IG AGF US Growth Fund</v>
          </cell>
          <cell r="O699">
            <v>-7065.71</v>
          </cell>
          <cell r="P699">
            <v>-4376</v>
          </cell>
        </row>
        <row r="700">
          <cell r="K700" t="str">
            <v>630116000</v>
          </cell>
          <cell r="L700" t="str">
            <v>NET TRANSFERS</v>
          </cell>
          <cell r="M700" t="str">
            <v>10005911301110087</v>
          </cell>
          <cell r="N700" t="str">
            <v>IG AGF US Growth - IWMA</v>
          </cell>
          <cell r="O700">
            <v>622.55999999999995</v>
          </cell>
          <cell r="P700">
            <v>794.04</v>
          </cell>
        </row>
        <row r="701">
          <cell r="K701" t="str">
            <v>630116000</v>
          </cell>
          <cell r="L701" t="str">
            <v>NET TRANSFERS</v>
          </cell>
          <cell r="M701" t="str">
            <v>10005911301110088</v>
          </cell>
          <cell r="N701" t="str">
            <v>IG AGF US Growth - WMAR</v>
          </cell>
          <cell r="O701">
            <v>1700.8</v>
          </cell>
          <cell r="P701">
            <v>1498.08</v>
          </cell>
        </row>
        <row r="702">
          <cell r="K702" t="str">
            <v>630116000</v>
          </cell>
          <cell r="L702" t="str">
            <v>NET TRANSFERS</v>
          </cell>
          <cell r="M702" t="str">
            <v>10005911301110094</v>
          </cell>
          <cell r="N702" t="str">
            <v>IG AGF US Growth RSP Fund</v>
          </cell>
          <cell r="O702">
            <v>5445.32</v>
          </cell>
          <cell r="P702">
            <v>4890</v>
          </cell>
        </row>
        <row r="703">
          <cell r="K703" t="str">
            <v>630116000</v>
          </cell>
          <cell r="L703" t="str">
            <v>NET TRANSFERS</v>
          </cell>
          <cell r="M703" t="str">
            <v>1000601130111</v>
          </cell>
          <cell r="N703" t="str">
            <v>IG AGF Asian Growth Fund</v>
          </cell>
          <cell r="O703">
            <v>-3387.28</v>
          </cell>
          <cell r="P703">
            <v>-3680</v>
          </cell>
        </row>
        <row r="704">
          <cell r="K704" t="str">
            <v>630116000</v>
          </cell>
          <cell r="L704" t="str">
            <v>NET TRANSFERS</v>
          </cell>
          <cell r="M704" t="str">
            <v>1000611480111</v>
          </cell>
          <cell r="N704" t="str">
            <v>IG MAXXUM Income Fund</v>
          </cell>
          <cell r="O704">
            <v>5462.65</v>
          </cell>
          <cell r="P704">
            <v>6510</v>
          </cell>
        </row>
        <row r="705">
          <cell r="K705" t="str">
            <v>630116000</v>
          </cell>
          <cell r="L705" t="str">
            <v>NET TRANSFERS</v>
          </cell>
          <cell r="M705" t="str">
            <v>10006114801110084</v>
          </cell>
          <cell r="N705" t="str">
            <v>IG Maxxum Income - IWCP</v>
          </cell>
          <cell r="O705">
            <v>697.47</v>
          </cell>
          <cell r="P705">
            <v>685.4</v>
          </cell>
        </row>
        <row r="706">
          <cell r="K706" t="str">
            <v>630116000</v>
          </cell>
          <cell r="L706" t="str">
            <v>NET TRANSFERS</v>
          </cell>
          <cell r="M706" t="str">
            <v>1000621480111</v>
          </cell>
          <cell r="N706" t="str">
            <v>IG MAXXUM Dividend Fund</v>
          </cell>
          <cell r="O706">
            <v>164870.37</v>
          </cell>
          <cell r="P706">
            <v>130132</v>
          </cell>
        </row>
        <row r="707">
          <cell r="K707" t="str">
            <v>630116000</v>
          </cell>
          <cell r="L707" t="str">
            <v>NET TRANSFERS</v>
          </cell>
          <cell r="M707" t="str">
            <v>1000671110111</v>
          </cell>
          <cell r="N707" t="str">
            <v>Investors Global e.Commerce Fund</v>
          </cell>
          <cell r="O707">
            <v>-39348.019999999997</v>
          </cell>
          <cell r="P707">
            <v>-4791</v>
          </cell>
        </row>
        <row r="708">
          <cell r="K708" t="str">
            <v>630116000</v>
          </cell>
          <cell r="L708" t="str">
            <v>NET TRANSFERS</v>
          </cell>
          <cell r="M708" t="str">
            <v>10006711101110089</v>
          </cell>
          <cell r="N708" t="str">
            <v>IG Global e.Commerce - IWAP</v>
          </cell>
          <cell r="O708">
            <v>228.11</v>
          </cell>
          <cell r="P708">
            <v>172.41</v>
          </cell>
        </row>
        <row r="709">
          <cell r="K709" t="str">
            <v>630116000</v>
          </cell>
          <cell r="L709" t="str">
            <v>NET TRANSFERS</v>
          </cell>
          <cell r="M709" t="str">
            <v>10006711101110090</v>
          </cell>
          <cell r="N709" t="str">
            <v>IG Global e.Commerce - IWAR</v>
          </cell>
          <cell r="O709">
            <v>483.73</v>
          </cell>
          <cell r="P709">
            <v>396.05</v>
          </cell>
        </row>
        <row r="710">
          <cell r="K710" t="str">
            <v>630116000</v>
          </cell>
          <cell r="L710" t="str">
            <v>NET TRANSFERS</v>
          </cell>
          <cell r="M710" t="str">
            <v>1000681950111</v>
          </cell>
          <cell r="N710" t="str">
            <v>Investors Mergers &amp; Acquisitions Fund</v>
          </cell>
          <cell r="O710">
            <v>-16176.19</v>
          </cell>
          <cell r="P710">
            <v>3045</v>
          </cell>
        </row>
        <row r="711">
          <cell r="K711" t="str">
            <v>630116000</v>
          </cell>
          <cell r="L711" t="str">
            <v>NET TRANSFERS</v>
          </cell>
          <cell r="M711" t="str">
            <v>1000691110111</v>
          </cell>
          <cell r="N711" t="str">
            <v>Investors European Mid-Cap Growth Fund</v>
          </cell>
          <cell r="O711">
            <v>16089.36</v>
          </cell>
          <cell r="P711">
            <v>17969</v>
          </cell>
        </row>
        <row r="712">
          <cell r="K712" t="str">
            <v>630116000</v>
          </cell>
          <cell r="L712" t="str">
            <v>NET TRANSFERS</v>
          </cell>
          <cell r="M712" t="str">
            <v>1000702190111</v>
          </cell>
          <cell r="N712" t="str">
            <v>IG Janus American Equity Fund</v>
          </cell>
          <cell r="O712">
            <v>-6278.35</v>
          </cell>
          <cell r="P712">
            <v>-4485</v>
          </cell>
        </row>
        <row r="713">
          <cell r="K713" t="str">
            <v>630116000</v>
          </cell>
          <cell r="L713" t="str">
            <v>NET TRANSFERS</v>
          </cell>
          <cell r="M713" t="str">
            <v>10007021901110086</v>
          </cell>
          <cell r="N713" t="str">
            <v>IG Janus American Equity - IWMP</v>
          </cell>
          <cell r="O713">
            <v>1534.18</v>
          </cell>
          <cell r="P713">
            <v>1618.96</v>
          </cell>
        </row>
        <row r="714">
          <cell r="K714" t="str">
            <v>630116000</v>
          </cell>
          <cell r="L714" t="str">
            <v>NET TRANSFERS</v>
          </cell>
          <cell r="M714" t="str">
            <v>10007021901110089</v>
          </cell>
          <cell r="N714" t="str">
            <v>IG Janus American Equity - IWAP</v>
          </cell>
          <cell r="O714">
            <v>260.69</v>
          </cell>
          <cell r="P714">
            <v>197.04</v>
          </cell>
        </row>
        <row r="715">
          <cell r="K715" t="str">
            <v>630116000</v>
          </cell>
          <cell r="L715" t="str">
            <v>NET TRANSFERS</v>
          </cell>
          <cell r="M715" t="str">
            <v>10007021901110090</v>
          </cell>
          <cell r="N715" t="str">
            <v>IG Janus American Equity - IWAR</v>
          </cell>
          <cell r="O715">
            <v>677.23</v>
          </cell>
          <cell r="P715">
            <v>554.47</v>
          </cell>
        </row>
        <row r="716">
          <cell r="K716" t="str">
            <v>630116000</v>
          </cell>
          <cell r="L716" t="str">
            <v>NET TRANSFERS</v>
          </cell>
          <cell r="M716" t="str">
            <v>1000712190111</v>
          </cell>
          <cell r="N716" t="str">
            <v>IG Janus Global Equity Fund</v>
          </cell>
          <cell r="O716">
            <v>-3520.02</v>
          </cell>
          <cell r="P716">
            <v>-6575</v>
          </cell>
        </row>
        <row r="717">
          <cell r="K717" t="str">
            <v>630116000</v>
          </cell>
          <cell r="L717" t="str">
            <v>NET TRANSFERS</v>
          </cell>
          <cell r="M717" t="str">
            <v>1000721290111</v>
          </cell>
          <cell r="N717" t="str">
            <v>IG Fidelity US Equity Fund</v>
          </cell>
          <cell r="O717">
            <v>3864.65</v>
          </cell>
          <cell r="P717">
            <v>2308</v>
          </cell>
        </row>
        <row r="718">
          <cell r="K718" t="str">
            <v>630116000</v>
          </cell>
          <cell r="L718" t="str">
            <v>NET TRANSFERS</v>
          </cell>
          <cell r="M718" t="str">
            <v>10007212901110084</v>
          </cell>
          <cell r="N718" t="str">
            <v>IG Fidelity US Equity - IWCP</v>
          </cell>
          <cell r="O718">
            <v>209.24</v>
          </cell>
          <cell r="P718">
            <v>205.62</v>
          </cell>
        </row>
        <row r="719">
          <cell r="K719" t="str">
            <v>630116000</v>
          </cell>
          <cell r="L719" t="str">
            <v>NET TRANSFERS</v>
          </cell>
          <cell r="M719" t="str">
            <v>1000731290111</v>
          </cell>
          <cell r="N719" t="str">
            <v>IG Fidelity Global Equity Fund</v>
          </cell>
          <cell r="O719">
            <v>3083.67</v>
          </cell>
          <cell r="P719">
            <v>7040</v>
          </cell>
        </row>
        <row r="720">
          <cell r="K720" t="str">
            <v>630116000</v>
          </cell>
          <cell r="L720" t="str">
            <v>NET TRANSFERS</v>
          </cell>
          <cell r="M720" t="str">
            <v>10007312901110086</v>
          </cell>
          <cell r="N720" t="str">
            <v>IG Fidelity Global Equity - IWMP</v>
          </cell>
          <cell r="O720">
            <v>1534.18</v>
          </cell>
          <cell r="P720">
            <v>1618.96</v>
          </cell>
        </row>
        <row r="721">
          <cell r="K721" t="str">
            <v>630116000</v>
          </cell>
          <cell r="L721" t="str">
            <v>NET TRANSFERS</v>
          </cell>
          <cell r="M721" t="str">
            <v>1000741290111</v>
          </cell>
          <cell r="N721" t="str">
            <v>IG Fidelity Canadian Equity Fund</v>
          </cell>
          <cell r="O721">
            <v>2600.0500000000002</v>
          </cell>
          <cell r="P721">
            <v>4736</v>
          </cell>
        </row>
        <row r="722">
          <cell r="K722" t="str">
            <v>630116000</v>
          </cell>
          <cell r="L722" t="str">
            <v>NET TRANSFERS</v>
          </cell>
          <cell r="M722" t="str">
            <v>10007412901110087</v>
          </cell>
          <cell r="N722" t="str">
            <v>IG Fidelity Cdn Equity - IWMA</v>
          </cell>
          <cell r="O722">
            <v>622.55999999999995</v>
          </cell>
          <cell r="P722">
            <v>794.04</v>
          </cell>
        </row>
        <row r="723">
          <cell r="K723" t="str">
            <v>630116000</v>
          </cell>
          <cell r="L723" t="str">
            <v>NET TRANSFERS</v>
          </cell>
          <cell r="M723" t="str">
            <v>10007412901110088</v>
          </cell>
          <cell r="N723" t="str">
            <v>IG Fidelity Cdn Equity - WMAR</v>
          </cell>
          <cell r="O723">
            <v>6519.72</v>
          </cell>
          <cell r="P723">
            <v>5742.64</v>
          </cell>
        </row>
        <row r="724">
          <cell r="K724" t="str">
            <v>630116000</v>
          </cell>
          <cell r="L724" t="str">
            <v>NET TRANSFERS</v>
          </cell>
          <cell r="M724" t="str">
            <v>1000751290111</v>
          </cell>
          <cell r="N724" t="str">
            <v>IG Fidelity Canadian Allocation Fund</v>
          </cell>
          <cell r="O724">
            <v>28065.279999999999</v>
          </cell>
          <cell r="P724">
            <v>25670</v>
          </cell>
        </row>
        <row r="725">
          <cell r="K725" t="str">
            <v>630116000</v>
          </cell>
          <cell r="L725" t="str">
            <v>NET TRANSFERS</v>
          </cell>
          <cell r="M725" t="str">
            <v>1000761110111</v>
          </cell>
          <cell r="N725" t="str">
            <v>Investors High Yield Money Market Fund</v>
          </cell>
          <cell r="O725">
            <v>-61574.07</v>
          </cell>
          <cell r="P725">
            <v>-3951</v>
          </cell>
        </row>
        <row r="726">
          <cell r="K726" t="str">
            <v>630116000</v>
          </cell>
          <cell r="L726" t="str">
            <v>NET TRANSFERS</v>
          </cell>
          <cell r="M726" t="str">
            <v>1000911110111</v>
          </cell>
          <cell r="N726" t="str">
            <v>Investors Global Financial Services Fund</v>
          </cell>
          <cell r="O726">
            <v>-5708.14</v>
          </cell>
          <cell r="P726">
            <v>-175</v>
          </cell>
        </row>
        <row r="727">
          <cell r="K727" t="str">
            <v>630116000</v>
          </cell>
          <cell r="L727" t="str">
            <v>NET TRANSFERS</v>
          </cell>
          <cell r="M727" t="str">
            <v>1000921110111</v>
          </cell>
          <cell r="N727" t="str">
            <v>Investors Pan Asian Growth Fund</v>
          </cell>
          <cell r="O727">
            <v>923.31</v>
          </cell>
          <cell r="P727">
            <v>1390</v>
          </cell>
        </row>
        <row r="728">
          <cell r="K728" t="str">
            <v>630116000</v>
          </cell>
          <cell r="L728" t="str">
            <v>NET TRANSFERS</v>
          </cell>
          <cell r="M728" t="str">
            <v>1000951110111</v>
          </cell>
          <cell r="N728" t="str">
            <v>Investors Canadian Large Cap Value Corp Class</v>
          </cell>
          <cell r="O728">
            <v>14543.95</v>
          </cell>
          <cell r="P728">
            <v>3587</v>
          </cell>
        </row>
        <row r="729">
          <cell r="K729" t="str">
            <v>630116000</v>
          </cell>
          <cell r="L729" t="str">
            <v>NET TRANSFERS</v>
          </cell>
          <cell r="M729" t="str">
            <v>1000961110111</v>
          </cell>
          <cell r="N729" t="str">
            <v>Investors Canadian Equity Corp Class</v>
          </cell>
          <cell r="O729">
            <v>12877.19</v>
          </cell>
          <cell r="P729">
            <v>1344</v>
          </cell>
        </row>
        <row r="730">
          <cell r="K730" t="str">
            <v>630116000</v>
          </cell>
          <cell r="L730" t="str">
            <v>NET TRANSFERS</v>
          </cell>
          <cell r="M730" t="str">
            <v>1000971110111</v>
          </cell>
          <cell r="N730" t="str">
            <v>Investors Quebec Enterprise Corp Class</v>
          </cell>
          <cell r="O730">
            <v>3292.76</v>
          </cell>
          <cell r="P730">
            <v>811</v>
          </cell>
        </row>
        <row r="731">
          <cell r="K731" t="str">
            <v>630116000</v>
          </cell>
          <cell r="L731" t="str">
            <v>NET TRANSFERS</v>
          </cell>
          <cell r="M731" t="str">
            <v>1000981110111</v>
          </cell>
          <cell r="N731" t="str">
            <v>Investors Canadian Enterprise Corp Class</v>
          </cell>
          <cell r="O731">
            <v>3537.6</v>
          </cell>
          <cell r="P731">
            <v>255</v>
          </cell>
        </row>
        <row r="732">
          <cell r="K732" t="str">
            <v>630116000</v>
          </cell>
          <cell r="L732" t="str">
            <v>NET TRANSFERS</v>
          </cell>
          <cell r="M732" t="str">
            <v>1000991110111</v>
          </cell>
          <cell r="N732" t="str">
            <v>Investors Summa Corp Class</v>
          </cell>
          <cell r="O732">
            <v>28691.279999999999</v>
          </cell>
          <cell r="P732">
            <v>5571</v>
          </cell>
        </row>
        <row r="733">
          <cell r="K733" t="str">
            <v>630116000</v>
          </cell>
          <cell r="L733" t="str">
            <v>NET TRANSFERS</v>
          </cell>
          <cell r="M733" t="str">
            <v>1001001110111</v>
          </cell>
          <cell r="N733" t="str">
            <v>Investors Canadian Small Cap Corp Class</v>
          </cell>
          <cell r="O733">
            <v>2140</v>
          </cell>
          <cell r="P733">
            <v>1215</v>
          </cell>
        </row>
        <row r="734">
          <cell r="K734" t="str">
            <v>630116000</v>
          </cell>
          <cell r="L734" t="str">
            <v>NET TRANSFERS</v>
          </cell>
          <cell r="M734" t="str">
            <v>1001011110111</v>
          </cell>
          <cell r="N734" t="str">
            <v>Investors Canadian Small Cap Growth Corp Class</v>
          </cell>
          <cell r="O734">
            <v>2992.24</v>
          </cell>
          <cell r="P734">
            <v>625</v>
          </cell>
        </row>
        <row r="735">
          <cell r="K735" t="str">
            <v>630116000</v>
          </cell>
          <cell r="L735" t="str">
            <v>NET TRANSFERS</v>
          </cell>
          <cell r="M735" t="str">
            <v>1001031160111</v>
          </cell>
          <cell r="N735" t="str">
            <v>IG Beutel Goodman Canadian Equity Corp Class</v>
          </cell>
          <cell r="O735">
            <v>1485.2</v>
          </cell>
          <cell r="P735">
            <v>997</v>
          </cell>
        </row>
        <row r="736">
          <cell r="K736" t="str">
            <v>630116000</v>
          </cell>
          <cell r="L736" t="str">
            <v>NET TRANSFERS</v>
          </cell>
          <cell r="M736" t="str">
            <v>1001047120111</v>
          </cell>
          <cell r="N736" t="str">
            <v>IG Sceptre Canadian Equity Corp Class</v>
          </cell>
          <cell r="O736">
            <v>4258.95</v>
          </cell>
          <cell r="P736">
            <v>945</v>
          </cell>
        </row>
        <row r="737">
          <cell r="K737" t="str">
            <v>630116000</v>
          </cell>
          <cell r="L737" t="str">
            <v>NET TRANSFERS</v>
          </cell>
          <cell r="M737" t="str">
            <v>1001051290111</v>
          </cell>
          <cell r="N737" t="str">
            <v>IG FI Canadian Equity Corp Class</v>
          </cell>
          <cell r="O737">
            <v>2913.27</v>
          </cell>
          <cell r="P737">
            <v>711</v>
          </cell>
        </row>
        <row r="738">
          <cell r="K738" t="str">
            <v>630116000</v>
          </cell>
          <cell r="L738" t="str">
            <v>NET TRANSFERS</v>
          </cell>
          <cell r="M738" t="str">
            <v>1001061390111</v>
          </cell>
          <cell r="N738" t="str">
            <v>IG MFC Universal Select Managers Cdn All Cap Corp Class</v>
          </cell>
          <cell r="O738">
            <v>994.04</v>
          </cell>
          <cell r="P738">
            <v>883</v>
          </cell>
        </row>
        <row r="739">
          <cell r="K739" t="str">
            <v>630116000</v>
          </cell>
          <cell r="L739" t="str">
            <v>NET TRANSFERS</v>
          </cell>
          <cell r="M739" t="str">
            <v>1001071130111</v>
          </cell>
          <cell r="N739" t="str">
            <v>IG AGF Canadian Diversified Growth Corp Class</v>
          </cell>
          <cell r="O739">
            <v>1745.17</v>
          </cell>
          <cell r="P739">
            <v>669</v>
          </cell>
        </row>
        <row r="740">
          <cell r="K740" t="str">
            <v>630116000</v>
          </cell>
          <cell r="L740" t="str">
            <v>NET TRANSFERS</v>
          </cell>
          <cell r="M740" t="str">
            <v>1001081130111</v>
          </cell>
          <cell r="N740" t="str">
            <v>IG AGF Canadian Growth Corp Class</v>
          </cell>
          <cell r="O740">
            <v>8814.7900000000009</v>
          </cell>
          <cell r="P740">
            <v>1861</v>
          </cell>
        </row>
        <row r="741">
          <cell r="K741" t="str">
            <v>630116000</v>
          </cell>
          <cell r="L741" t="str">
            <v>NET TRANSFERS</v>
          </cell>
          <cell r="M741" t="str">
            <v>1001091110111</v>
          </cell>
          <cell r="N741" t="str">
            <v>Investors US Large Cap Value Corp Class</v>
          </cell>
          <cell r="O741">
            <v>38062.449999999997</v>
          </cell>
          <cell r="P741">
            <v>14559</v>
          </cell>
        </row>
        <row r="742">
          <cell r="K742" t="str">
            <v>630116000</v>
          </cell>
          <cell r="L742" t="str">
            <v>NET TRANSFERS</v>
          </cell>
          <cell r="M742" t="str">
            <v>1001101110111</v>
          </cell>
          <cell r="N742" t="str">
            <v>Investors US Opportunities Corp Class</v>
          </cell>
          <cell r="O742">
            <v>5027.51</v>
          </cell>
          <cell r="P742">
            <v>2215</v>
          </cell>
        </row>
        <row r="743">
          <cell r="K743" t="str">
            <v>630116000</v>
          </cell>
          <cell r="L743" t="str">
            <v>NET TRANSFERS</v>
          </cell>
          <cell r="M743" t="str">
            <v>1001111110111</v>
          </cell>
          <cell r="N743" t="str">
            <v>Investors US Large Cap Growth Corp Class</v>
          </cell>
          <cell r="O743">
            <v>2975.15</v>
          </cell>
          <cell r="P743">
            <v>1696</v>
          </cell>
        </row>
        <row r="744">
          <cell r="K744" t="str">
            <v>630116000</v>
          </cell>
          <cell r="L744" t="str">
            <v>NET TRANSFERS</v>
          </cell>
          <cell r="M744" t="str">
            <v>1001121290111</v>
          </cell>
          <cell r="N744" t="str">
            <v>IG FI US Equity Corp Class</v>
          </cell>
          <cell r="O744">
            <v>1296.67</v>
          </cell>
          <cell r="P744">
            <v>953</v>
          </cell>
        </row>
        <row r="745">
          <cell r="K745" t="str">
            <v>630116000</v>
          </cell>
          <cell r="L745" t="str">
            <v>NET TRANSFERS</v>
          </cell>
          <cell r="M745" t="str">
            <v>1001131130111</v>
          </cell>
          <cell r="N745" t="str">
            <v>IG AGF US Growth Corp Class</v>
          </cell>
          <cell r="O745">
            <v>7189.68</v>
          </cell>
          <cell r="P745">
            <v>2776</v>
          </cell>
        </row>
        <row r="746">
          <cell r="K746" t="str">
            <v>630116000</v>
          </cell>
          <cell r="L746" t="str">
            <v>NET TRANSFERS</v>
          </cell>
          <cell r="M746" t="str">
            <v>1001142220111</v>
          </cell>
          <cell r="N746" t="str">
            <v>IG Goldman Sachs US Equity Corp Class</v>
          </cell>
          <cell r="O746">
            <v>52117.88</v>
          </cell>
          <cell r="P746">
            <v>1480</v>
          </cell>
        </row>
        <row r="747">
          <cell r="K747" t="str">
            <v>630116000</v>
          </cell>
          <cell r="L747" t="str">
            <v>NET TRANSFERS</v>
          </cell>
          <cell r="M747" t="str">
            <v>1001151110111</v>
          </cell>
          <cell r="N747" t="str">
            <v>Investors Global Corp Class</v>
          </cell>
          <cell r="O747">
            <v>29687.360000000001</v>
          </cell>
          <cell r="P747">
            <v>6186</v>
          </cell>
        </row>
        <row r="748">
          <cell r="K748" t="str">
            <v>630116000</v>
          </cell>
          <cell r="L748" t="str">
            <v>NET TRANSFERS</v>
          </cell>
          <cell r="M748" t="str">
            <v>1001161110111</v>
          </cell>
          <cell r="N748" t="str">
            <v>Investors North American Growth Corp Class</v>
          </cell>
          <cell r="O748">
            <v>13733.21</v>
          </cell>
          <cell r="P748">
            <v>2786</v>
          </cell>
        </row>
        <row r="749">
          <cell r="K749" t="str">
            <v>630116000</v>
          </cell>
          <cell r="L749" t="str">
            <v>NET TRANSFERS</v>
          </cell>
          <cell r="M749" t="str">
            <v>1001171110111</v>
          </cell>
          <cell r="N749" t="str">
            <v>Investors Pacific International Corp Class</v>
          </cell>
          <cell r="O749">
            <v>1863.61</v>
          </cell>
          <cell r="P749">
            <v>1041</v>
          </cell>
        </row>
        <row r="750">
          <cell r="K750" t="str">
            <v>630116000</v>
          </cell>
          <cell r="L750" t="str">
            <v>NET TRANSFERS</v>
          </cell>
          <cell r="M750" t="str">
            <v>1001181110111</v>
          </cell>
          <cell r="N750" t="str">
            <v>Investors Japanese Growth Corp Class</v>
          </cell>
          <cell r="O750">
            <v>3496.49</v>
          </cell>
          <cell r="P750">
            <v>604</v>
          </cell>
        </row>
        <row r="751">
          <cell r="K751" t="str">
            <v>630116000</v>
          </cell>
          <cell r="L751" t="str">
            <v>NET TRANSFERS</v>
          </cell>
          <cell r="M751" t="str">
            <v>1001191110111</v>
          </cell>
          <cell r="N751" t="str">
            <v>Investors Latin American Growth Corp Class</v>
          </cell>
          <cell r="O751">
            <v>272.18</v>
          </cell>
          <cell r="P751">
            <v>346</v>
          </cell>
        </row>
        <row r="752">
          <cell r="K752" t="str">
            <v>630116000</v>
          </cell>
          <cell r="L752" t="str">
            <v>NET TRANSFERS</v>
          </cell>
          <cell r="M752" t="str">
            <v>1001201110111</v>
          </cell>
          <cell r="N752" t="str">
            <v>Investors European Growth Corp Class</v>
          </cell>
          <cell r="O752">
            <v>41369.629999999997</v>
          </cell>
          <cell r="P752">
            <v>9281</v>
          </cell>
        </row>
        <row r="753">
          <cell r="K753" t="str">
            <v>630116000</v>
          </cell>
          <cell r="L753" t="str">
            <v>NET TRANSFERS</v>
          </cell>
          <cell r="M753" t="str">
            <v>1001211110111</v>
          </cell>
          <cell r="N753" t="str">
            <v>Investors European Mid-Cap Growth Corp Class</v>
          </cell>
          <cell r="O753">
            <v>11077.09</v>
          </cell>
          <cell r="P753">
            <v>4104</v>
          </cell>
        </row>
        <row r="754">
          <cell r="K754" t="str">
            <v>630116000</v>
          </cell>
          <cell r="L754" t="str">
            <v>NET TRANSFERS</v>
          </cell>
          <cell r="M754" t="str">
            <v>1001221110111</v>
          </cell>
          <cell r="N754" t="str">
            <v>Investors Pan Asian Growth Corp Class</v>
          </cell>
          <cell r="O754">
            <v>390.02</v>
          </cell>
          <cell r="P754">
            <v>810</v>
          </cell>
        </row>
        <row r="755">
          <cell r="K755" t="str">
            <v>630116000</v>
          </cell>
          <cell r="L755" t="str">
            <v>NET TRANSFERS</v>
          </cell>
          <cell r="M755" t="str">
            <v>1001237150111</v>
          </cell>
          <cell r="N755" t="str">
            <v>IG Templeton International Equity Corp Class</v>
          </cell>
          <cell r="O755">
            <v>7676.93</v>
          </cell>
          <cell r="P755">
            <v>2921</v>
          </cell>
        </row>
        <row r="756">
          <cell r="K756" t="str">
            <v>630116000</v>
          </cell>
          <cell r="L756" t="str">
            <v>NET TRANSFERS</v>
          </cell>
          <cell r="M756" t="str">
            <v>1001241290111</v>
          </cell>
          <cell r="N756" t="str">
            <v>IG FI Global Equity Corp Class</v>
          </cell>
          <cell r="O756">
            <v>8022.97</v>
          </cell>
          <cell r="P756">
            <v>4165</v>
          </cell>
        </row>
        <row r="757">
          <cell r="K757" t="str">
            <v>630116000</v>
          </cell>
          <cell r="L757" t="str">
            <v>NET TRANSFERS</v>
          </cell>
          <cell r="M757" t="str">
            <v>1001251130111</v>
          </cell>
          <cell r="N757" t="str">
            <v>IG AGF Asian Growth Corp Class</v>
          </cell>
          <cell r="O757">
            <v>683.19</v>
          </cell>
          <cell r="P757">
            <v>921</v>
          </cell>
        </row>
        <row r="758">
          <cell r="K758" t="str">
            <v>630116000</v>
          </cell>
          <cell r="L758" t="str">
            <v>NET TRANSFERS</v>
          </cell>
          <cell r="M758" t="str">
            <v>1001261130111</v>
          </cell>
          <cell r="N758" t="str">
            <v>IG AGF International Equity Corp Class</v>
          </cell>
          <cell r="O758">
            <v>7213.08</v>
          </cell>
          <cell r="P758">
            <v>1969</v>
          </cell>
        </row>
        <row r="759">
          <cell r="K759" t="str">
            <v>630116000</v>
          </cell>
          <cell r="L759" t="str">
            <v>NET TRANSFERS</v>
          </cell>
          <cell r="M759" t="str">
            <v>1001271390111</v>
          </cell>
          <cell r="N759" t="str">
            <v>IG MFC Ivy European Corp Class</v>
          </cell>
          <cell r="O759">
            <v>10110.44</v>
          </cell>
          <cell r="P759">
            <v>2233</v>
          </cell>
        </row>
        <row r="760">
          <cell r="K760" t="str">
            <v>630116000</v>
          </cell>
          <cell r="L760" t="str">
            <v>NET TRANSFERS</v>
          </cell>
          <cell r="M760" t="str">
            <v>1001281390111</v>
          </cell>
          <cell r="N760" t="str">
            <v>IG MFC Universal Emerging Growth Corp Class</v>
          </cell>
          <cell r="O760">
            <v>1407.76</v>
          </cell>
          <cell r="P760">
            <v>534</v>
          </cell>
        </row>
        <row r="761">
          <cell r="K761" t="str">
            <v>630116000</v>
          </cell>
          <cell r="L761" t="str">
            <v>NET TRANSFERS</v>
          </cell>
          <cell r="M761" t="str">
            <v>1001291390111</v>
          </cell>
          <cell r="N761" t="str">
            <v>IG MFC Ivy Foreign Equity Corp Class</v>
          </cell>
          <cell r="O761">
            <v>45161.71</v>
          </cell>
          <cell r="P761">
            <v>2527</v>
          </cell>
        </row>
        <row r="762">
          <cell r="K762" t="str">
            <v>630116000</v>
          </cell>
          <cell r="L762" t="str">
            <v>NET TRANSFERS</v>
          </cell>
          <cell r="M762" t="str">
            <v>1001301950111</v>
          </cell>
          <cell r="N762" t="str">
            <v>Investors Mergers &amp; Acquisitions Corp Class</v>
          </cell>
          <cell r="O762">
            <v>26929.48</v>
          </cell>
          <cell r="P762">
            <v>2506</v>
          </cell>
        </row>
        <row r="763">
          <cell r="K763" t="str">
            <v>630116000</v>
          </cell>
          <cell r="L763" t="str">
            <v>NET TRANSFERS</v>
          </cell>
          <cell r="M763" t="str">
            <v>1001311110111</v>
          </cell>
          <cell r="N763" t="str">
            <v>Investors Global Financial Services Corp Class</v>
          </cell>
          <cell r="O763">
            <v>6852.14</v>
          </cell>
          <cell r="P763">
            <v>1067</v>
          </cell>
        </row>
        <row r="764">
          <cell r="K764" t="str">
            <v>630116000</v>
          </cell>
          <cell r="L764" t="str">
            <v>NET TRANSFERS</v>
          </cell>
          <cell r="M764" t="str">
            <v>1001321110111</v>
          </cell>
          <cell r="N764" t="str">
            <v>Investors Global e.Commerce Corp Class</v>
          </cell>
          <cell r="O764">
            <v>35268</v>
          </cell>
          <cell r="P764">
            <v>1125</v>
          </cell>
        </row>
        <row r="765">
          <cell r="K765" t="str">
            <v>630116000</v>
          </cell>
          <cell r="L765" t="str">
            <v>NET TRANSFERS</v>
          </cell>
          <cell r="M765" t="str">
            <v>1001331110111</v>
          </cell>
          <cell r="N765" t="str">
            <v>Investors Global Science &amp; Technology Corp Class</v>
          </cell>
          <cell r="O765">
            <v>26451</v>
          </cell>
          <cell r="P765">
            <v>5532</v>
          </cell>
        </row>
        <row r="766">
          <cell r="K766" t="str">
            <v>630116000</v>
          </cell>
          <cell r="L766" t="str">
            <v>NET TRANSFERS</v>
          </cell>
          <cell r="M766" t="str">
            <v>1001341110111</v>
          </cell>
          <cell r="N766" t="str">
            <v>Investors International Small Cap Corp Class</v>
          </cell>
          <cell r="O766">
            <v>11403.81</v>
          </cell>
          <cell r="P766">
            <v>623</v>
          </cell>
        </row>
        <row r="767">
          <cell r="K767" t="str">
            <v>630116000</v>
          </cell>
          <cell r="L767" t="str">
            <v>NET TRANSFERS</v>
          </cell>
          <cell r="M767" t="str">
            <v>1001351110111</v>
          </cell>
          <cell r="N767" t="str">
            <v>Investors Global Health Care Corp Class</v>
          </cell>
          <cell r="O767">
            <v>26451</v>
          </cell>
          <cell r="P767">
            <v>4796</v>
          </cell>
        </row>
        <row r="768">
          <cell r="K768" t="str">
            <v>630116000</v>
          </cell>
          <cell r="L768" t="str">
            <v>NET TRANSFERS</v>
          </cell>
          <cell r="M768" t="str">
            <v>1001361110111</v>
          </cell>
          <cell r="N768" t="str">
            <v>Investors Managed Yield Corp Class</v>
          </cell>
          <cell r="O768">
            <v>47328.62</v>
          </cell>
          <cell r="P768">
            <v>1083</v>
          </cell>
        </row>
        <row r="769">
          <cell r="K769" t="str">
            <v>630116000</v>
          </cell>
          <cell r="L769" t="str">
            <v>NET TRANSFERS</v>
          </cell>
          <cell r="M769" t="str">
            <v>1001372190111</v>
          </cell>
          <cell r="N769" t="str">
            <v>IG Janus American Equity Corp Class</v>
          </cell>
          <cell r="O769">
            <v>4553</v>
          </cell>
          <cell r="P769">
            <v>1606</v>
          </cell>
        </row>
        <row r="770">
          <cell r="K770" t="str">
            <v>630116000</v>
          </cell>
          <cell r="L770" t="str">
            <v>NET TRANSFERS</v>
          </cell>
          <cell r="M770" t="str">
            <v>1001381110111</v>
          </cell>
          <cell r="N770" t="str">
            <v>Investors Global Natural Resources Corp Class</v>
          </cell>
          <cell r="O770">
            <v>17634</v>
          </cell>
          <cell r="P770">
            <v>763</v>
          </cell>
        </row>
        <row r="771">
          <cell r="K771" t="str">
            <v>630116000</v>
          </cell>
          <cell r="L771" t="str">
            <v>NET TRANSFERS</v>
          </cell>
          <cell r="M771" t="str">
            <v>1001391110111</v>
          </cell>
          <cell r="N771" t="str">
            <v>Investors Global Consumer Companies Corp Class</v>
          </cell>
          <cell r="O771">
            <v>35268</v>
          </cell>
          <cell r="P771">
            <v>569</v>
          </cell>
        </row>
        <row r="772">
          <cell r="K772" t="str">
            <v>630116000</v>
          </cell>
          <cell r="L772" t="str">
            <v>NET TRANSFERS</v>
          </cell>
          <cell r="M772" t="str">
            <v>1001401110111</v>
          </cell>
          <cell r="N772" t="str">
            <v>Investors Global Infrastructure Corp Class</v>
          </cell>
          <cell r="O772">
            <v>35268</v>
          </cell>
          <cell r="P772">
            <v>745</v>
          </cell>
        </row>
        <row r="773">
          <cell r="K773" t="str">
            <v>630116000</v>
          </cell>
          <cell r="L773" t="str">
            <v>NET TRANSFERS</v>
          </cell>
          <cell r="M773" t="str">
            <v>1001411110111</v>
          </cell>
          <cell r="N773" t="str">
            <v>Investors US Small Cap Corp Class</v>
          </cell>
          <cell r="O773">
            <v>11411.75</v>
          </cell>
          <cell r="P773">
            <v>1097</v>
          </cell>
        </row>
        <row r="774">
          <cell r="K774" t="str">
            <v>630116000</v>
          </cell>
          <cell r="L774" t="str">
            <v>NET TRANSFERS</v>
          </cell>
          <cell r="M774" t="str">
            <v>10IPBF1110111</v>
          </cell>
          <cell r="N774" t="str">
            <v>Investors Pooled Bond Fund</v>
          </cell>
          <cell r="O774">
            <v>0</v>
          </cell>
          <cell r="P774">
            <v>0</v>
          </cell>
        </row>
        <row r="775">
          <cell r="K775" t="str">
            <v>630116000</v>
          </cell>
          <cell r="L775" t="str">
            <v>NET TRANSFERS</v>
          </cell>
          <cell r="M775" t="str">
            <v>10IPEF1110111</v>
          </cell>
          <cell r="N775" t="str">
            <v>Investors Pooled Equity Fund</v>
          </cell>
          <cell r="O775">
            <v>0</v>
          </cell>
          <cell r="P775">
            <v>0</v>
          </cell>
        </row>
        <row r="776">
          <cell r="K776" t="str">
            <v>630116000</v>
          </cell>
          <cell r="L776" t="str">
            <v>NET TRANSFERS</v>
          </cell>
          <cell r="M776" t="str">
            <v>10IPMF1110111</v>
          </cell>
          <cell r="N776" t="str">
            <v>Investors Pooled Mortgage Fund</v>
          </cell>
          <cell r="O776">
            <v>0</v>
          </cell>
          <cell r="P776">
            <v>0</v>
          </cell>
        </row>
        <row r="777">
          <cell r="K777" t="str">
            <v>630116000</v>
          </cell>
          <cell r="L777" t="str">
            <v>NET TRANSFERS</v>
          </cell>
          <cell r="M777" t="str">
            <v>10WRAP</v>
          </cell>
          <cell r="N777" t="str">
            <v>iProfile Fund Pools</v>
          </cell>
          <cell r="O777">
            <v>99291.48</v>
          </cell>
          <cell r="P777">
            <v>86586</v>
          </cell>
        </row>
        <row r="778">
          <cell r="K778" t="str">
            <v>641000000</v>
          </cell>
          <cell r="L778" t="str">
            <v>INCOME AVAILABLE FOR DISTRIBUTION</v>
          </cell>
          <cell r="M778" t="str">
            <v>1000011110111</v>
          </cell>
          <cell r="N778" t="str">
            <v>Investors Government Bond Fund</v>
          </cell>
          <cell r="O778">
            <v>-58904.93</v>
          </cell>
          <cell r="P778">
            <v>-14107.13</v>
          </cell>
        </row>
        <row r="779">
          <cell r="K779" t="str">
            <v>641000000</v>
          </cell>
          <cell r="L779" t="str">
            <v>INCOME AVAILABLE FOR DISTRIBUTION</v>
          </cell>
          <cell r="M779" t="str">
            <v>10000111101110015</v>
          </cell>
          <cell r="N779" t="str">
            <v>Investors Government Bond Fund - IIP</v>
          </cell>
          <cell r="O779">
            <v>10963.06</v>
          </cell>
          <cell r="P779">
            <v>7147.47</v>
          </cell>
        </row>
        <row r="780">
          <cell r="K780" t="str">
            <v>641000000</v>
          </cell>
          <cell r="L780" t="str">
            <v>INCOME AVAILABLE FOR DISTRIBUTION</v>
          </cell>
          <cell r="M780" t="str">
            <v>10000111101110017</v>
          </cell>
          <cell r="N780" t="str">
            <v>Investors Government Bond Fund - IIPP</v>
          </cell>
          <cell r="O780">
            <v>15268.43</v>
          </cell>
          <cell r="P780">
            <v>11299.75</v>
          </cell>
        </row>
        <row r="781">
          <cell r="K781" t="str">
            <v>641000000</v>
          </cell>
          <cell r="L781" t="str">
            <v>INCOME AVAILABLE FOR DISTRIBUTION</v>
          </cell>
          <cell r="M781" t="str">
            <v>10000111101110018</v>
          </cell>
          <cell r="N781" t="str">
            <v>Investors Government Bond Fund - IGPP</v>
          </cell>
          <cell r="O781">
            <v>1922.08</v>
          </cell>
          <cell r="P781">
            <v>1223.2</v>
          </cell>
        </row>
        <row r="782">
          <cell r="K782" t="str">
            <v>641000000</v>
          </cell>
          <cell r="L782" t="str">
            <v>INCOME AVAILABLE FOR DISTRIBUTION</v>
          </cell>
          <cell r="M782" t="str">
            <v>10000111101110020</v>
          </cell>
          <cell r="N782" t="str">
            <v>Investors Government Bond Fund - IRPP</v>
          </cell>
          <cell r="O782">
            <v>3114.69</v>
          </cell>
          <cell r="P782">
            <v>1987.9</v>
          </cell>
        </row>
        <row r="783">
          <cell r="K783" t="str">
            <v>641000000</v>
          </cell>
          <cell r="L783" t="str">
            <v>INCOME AVAILABLE FOR DISTRIBUTION</v>
          </cell>
          <cell r="M783" t="str">
            <v>10000111101110084</v>
          </cell>
          <cell r="N783" t="str">
            <v>IG Govt Bond - IWCP</v>
          </cell>
          <cell r="O783">
            <v>179.91</v>
          </cell>
          <cell r="P783">
            <v>131.5</v>
          </cell>
        </row>
        <row r="784">
          <cell r="K784" t="str">
            <v>641000000</v>
          </cell>
          <cell r="L784" t="str">
            <v>INCOME AVAILABLE FOR DISTRIBUTION</v>
          </cell>
          <cell r="M784" t="str">
            <v>10000111101110085</v>
          </cell>
          <cell r="N784" t="str">
            <v>IG Govt Bond - IWMC</v>
          </cell>
          <cell r="O784">
            <v>602.55999999999995</v>
          </cell>
          <cell r="P784">
            <v>401.52</v>
          </cell>
        </row>
        <row r="785">
          <cell r="K785" t="str">
            <v>641000000</v>
          </cell>
          <cell r="L785" t="str">
            <v>INCOME AVAILABLE FOR DISTRIBUTION</v>
          </cell>
          <cell r="M785" t="str">
            <v>10000111101110086</v>
          </cell>
          <cell r="N785" t="str">
            <v>IG Govt Bond - IWMP</v>
          </cell>
          <cell r="O785">
            <v>818.02</v>
          </cell>
          <cell r="P785">
            <v>545.4</v>
          </cell>
        </row>
        <row r="786">
          <cell r="K786" t="str">
            <v>641000000</v>
          </cell>
          <cell r="L786" t="str">
            <v>INCOME AVAILABLE FOR DISTRIBUTION</v>
          </cell>
          <cell r="M786" t="str">
            <v>10000111101110087</v>
          </cell>
          <cell r="N786" t="str">
            <v>IG Govt Bond - IWMA</v>
          </cell>
          <cell r="O786">
            <v>23.08</v>
          </cell>
          <cell r="P786">
            <v>16.239999999999998</v>
          </cell>
        </row>
        <row r="787">
          <cell r="K787" t="str">
            <v>641000000</v>
          </cell>
          <cell r="L787" t="str">
            <v>INCOME AVAILABLE FOR DISTRIBUTION</v>
          </cell>
          <cell r="M787" t="str">
            <v>10000111101110088</v>
          </cell>
          <cell r="N787" t="str">
            <v>IG Govt Bond - WMAR</v>
          </cell>
          <cell r="O787">
            <v>642.44000000000005</v>
          </cell>
          <cell r="P787">
            <v>386.1</v>
          </cell>
        </row>
        <row r="788">
          <cell r="K788" t="str">
            <v>641000000</v>
          </cell>
          <cell r="L788" t="str">
            <v>INCOME AVAILABLE FOR DISTRIBUTION</v>
          </cell>
          <cell r="M788" t="str">
            <v>1000021110111</v>
          </cell>
          <cell r="N788" t="str">
            <v>Investors Mutual of Canada</v>
          </cell>
          <cell r="O788">
            <v>53697.05</v>
          </cell>
          <cell r="P788">
            <v>22865.3</v>
          </cell>
        </row>
        <row r="789">
          <cell r="K789" t="str">
            <v>641000000</v>
          </cell>
          <cell r="L789" t="str">
            <v>INCOME AVAILABLE FOR DISTRIBUTION</v>
          </cell>
          <cell r="M789" t="str">
            <v>10000211101110017</v>
          </cell>
          <cell r="N789" t="str">
            <v>Investors Mutual of Canada - IIPP</v>
          </cell>
          <cell r="O789">
            <v>9161.06</v>
          </cell>
          <cell r="P789">
            <v>6779.85</v>
          </cell>
        </row>
        <row r="790">
          <cell r="K790" t="str">
            <v>641000000</v>
          </cell>
          <cell r="L790" t="str">
            <v>INCOME AVAILABLE FOR DISTRIBUTION</v>
          </cell>
          <cell r="M790" t="str">
            <v>1000031110111</v>
          </cell>
          <cell r="N790" t="str">
            <v>Investors Japanese Growth Fund</v>
          </cell>
          <cell r="O790">
            <v>-31776.91</v>
          </cell>
          <cell r="P790">
            <v>-11097.34</v>
          </cell>
        </row>
        <row r="791">
          <cell r="K791" t="str">
            <v>641000000</v>
          </cell>
          <cell r="L791" t="str">
            <v>INCOME AVAILABLE FOR DISTRIBUTION</v>
          </cell>
          <cell r="M791" t="str">
            <v>10000311101110023</v>
          </cell>
          <cell r="N791" t="str">
            <v>Investors Japanese Growth Fund - IWGP</v>
          </cell>
          <cell r="O791">
            <v>-201.82</v>
          </cell>
          <cell r="P791">
            <v>45.8</v>
          </cell>
        </row>
        <row r="792">
          <cell r="K792" t="str">
            <v>641000000</v>
          </cell>
          <cell r="L792" t="str">
            <v>INCOME AVAILABLE FOR DISTRIBUTION</v>
          </cell>
          <cell r="M792" t="str">
            <v>10000311101110053</v>
          </cell>
          <cell r="N792" t="str">
            <v>Investors Japanese Growth Fund - IRHP</v>
          </cell>
          <cell r="O792">
            <v>-31.96</v>
          </cell>
          <cell r="P792">
            <v>-16.7</v>
          </cell>
        </row>
        <row r="793">
          <cell r="K793" t="str">
            <v>641000000</v>
          </cell>
          <cell r="L793" t="str">
            <v>INCOME AVAILABLE FOR DISTRIBUTION</v>
          </cell>
          <cell r="M793" t="str">
            <v>10000311101110065</v>
          </cell>
          <cell r="N793" t="str">
            <v>Investors Japanese Growth RSP Fund</v>
          </cell>
          <cell r="O793">
            <v>868.38</v>
          </cell>
          <cell r="P793">
            <v>582</v>
          </cell>
        </row>
        <row r="794">
          <cell r="K794" t="str">
            <v>641000000</v>
          </cell>
          <cell r="L794" t="str">
            <v>INCOME AVAILABLE FOR DISTRIBUTION</v>
          </cell>
          <cell r="M794" t="str">
            <v>10000311101110087</v>
          </cell>
          <cell r="N794" t="str">
            <v>IG Japanese Growth - IWMA</v>
          </cell>
          <cell r="O794">
            <v>19.78</v>
          </cell>
          <cell r="P794">
            <v>13.92</v>
          </cell>
        </row>
        <row r="795">
          <cell r="K795" t="str">
            <v>641000000</v>
          </cell>
          <cell r="L795" t="str">
            <v>INCOME AVAILABLE FOR DISTRIBUTION</v>
          </cell>
          <cell r="M795" t="str">
            <v>10000311101110088</v>
          </cell>
          <cell r="N795" t="str">
            <v>IG Japanese Growth - WMAR</v>
          </cell>
          <cell r="O795">
            <v>321.22000000000003</v>
          </cell>
          <cell r="P795">
            <v>193.05</v>
          </cell>
        </row>
        <row r="796">
          <cell r="K796" t="str">
            <v>641000000</v>
          </cell>
          <cell r="L796" t="str">
            <v>INCOME AVAILABLE FOR DISTRIBUTION</v>
          </cell>
          <cell r="M796" t="str">
            <v>10000311101110089</v>
          </cell>
          <cell r="N796" t="str">
            <v>IG Japanese Growth - IWAP</v>
          </cell>
          <cell r="O796">
            <v>-1.1100000000000001</v>
          </cell>
          <cell r="P796">
            <v>0.1</v>
          </cell>
        </row>
        <row r="797">
          <cell r="K797" t="str">
            <v>641000000</v>
          </cell>
          <cell r="L797" t="str">
            <v>INCOME AVAILABLE FOR DISTRIBUTION</v>
          </cell>
          <cell r="M797" t="str">
            <v>1000041110111</v>
          </cell>
          <cell r="N797" t="str">
            <v>Investors North American Growth Fund</v>
          </cell>
          <cell r="O797">
            <v>-12020.16</v>
          </cell>
          <cell r="P797">
            <v>-9723.1</v>
          </cell>
        </row>
        <row r="798">
          <cell r="K798" t="str">
            <v>641000000</v>
          </cell>
          <cell r="L798" t="str">
            <v>INCOME AVAILABLE FOR DISTRIBUTION</v>
          </cell>
          <cell r="M798" t="str">
            <v>10000411101110016</v>
          </cell>
          <cell r="N798" t="str">
            <v>Investors North American Growth - IGP</v>
          </cell>
          <cell r="O798">
            <v>-175.48</v>
          </cell>
          <cell r="P798">
            <v>-110.5</v>
          </cell>
        </row>
        <row r="799">
          <cell r="K799" t="str">
            <v>641000000</v>
          </cell>
          <cell r="L799" t="str">
            <v>INCOME AVAILABLE FOR DISTRIBUTION</v>
          </cell>
          <cell r="M799" t="str">
            <v>10000411101110023</v>
          </cell>
          <cell r="N799" t="str">
            <v>Investors North American Growth - IWGP</v>
          </cell>
          <cell r="O799">
            <v>-201.82</v>
          </cell>
          <cell r="P799">
            <v>45.8</v>
          </cell>
        </row>
        <row r="800">
          <cell r="K800" t="str">
            <v>641000000</v>
          </cell>
          <cell r="L800" t="str">
            <v>INCOME AVAILABLE FOR DISTRIBUTION</v>
          </cell>
          <cell r="M800" t="str">
            <v>1000051110111</v>
          </cell>
          <cell r="N800" t="str">
            <v>Investors Mortgage Fund</v>
          </cell>
          <cell r="O800">
            <v>39191.480000000003</v>
          </cell>
          <cell r="P800">
            <v>37698.35</v>
          </cell>
        </row>
        <row r="801">
          <cell r="K801" t="str">
            <v>641000000</v>
          </cell>
          <cell r="L801" t="str">
            <v>INCOME AVAILABLE FOR DISTRIBUTION</v>
          </cell>
          <cell r="M801" t="str">
            <v>10000511101110015</v>
          </cell>
          <cell r="N801" t="str">
            <v>Investors Mortgage Fund - IIP</v>
          </cell>
          <cell r="O801">
            <v>10963.06</v>
          </cell>
          <cell r="P801">
            <v>7147.47</v>
          </cell>
        </row>
        <row r="802">
          <cell r="K802" t="str">
            <v>641000000</v>
          </cell>
          <cell r="L802" t="str">
            <v>INCOME AVAILABLE FOR DISTRIBUTION</v>
          </cell>
          <cell r="M802" t="str">
            <v>10000511101110017</v>
          </cell>
          <cell r="N802" t="str">
            <v>Investors Mortgage Fund - IIPP</v>
          </cell>
          <cell r="O802">
            <v>9161.06</v>
          </cell>
          <cell r="P802">
            <v>6779.85</v>
          </cell>
        </row>
        <row r="803">
          <cell r="K803" t="str">
            <v>641000000</v>
          </cell>
          <cell r="L803" t="str">
            <v>INCOME AVAILABLE FOR DISTRIBUTION</v>
          </cell>
          <cell r="M803" t="str">
            <v>10000511101110020</v>
          </cell>
          <cell r="N803" t="str">
            <v>Investors Mortgage Fund - IRPP</v>
          </cell>
          <cell r="O803">
            <v>3114.69</v>
          </cell>
          <cell r="P803">
            <v>1987.9</v>
          </cell>
        </row>
        <row r="804">
          <cell r="K804" t="str">
            <v>641000000</v>
          </cell>
          <cell r="L804" t="str">
            <v>INCOME AVAILABLE FOR DISTRIBUTION</v>
          </cell>
          <cell r="M804" t="str">
            <v>1000061110111</v>
          </cell>
          <cell r="N804" t="str">
            <v>Investors US Large Cap Value Fund</v>
          </cell>
          <cell r="O804">
            <v>-70664.800000000003</v>
          </cell>
          <cell r="P804">
            <v>-46159.97</v>
          </cell>
        </row>
        <row r="805">
          <cell r="K805" t="str">
            <v>641000000</v>
          </cell>
          <cell r="L805" t="str">
            <v>INCOME AVAILABLE FOR DISTRIBUTION</v>
          </cell>
          <cell r="M805" t="str">
            <v>10000611101110016</v>
          </cell>
          <cell r="N805" t="str">
            <v>Investors US Large Cap Value Fund - IGP</v>
          </cell>
          <cell r="O805">
            <v>-350.97</v>
          </cell>
          <cell r="P805">
            <v>-221</v>
          </cell>
        </row>
        <row r="806">
          <cell r="K806" t="str">
            <v>641000000</v>
          </cell>
          <cell r="L806" t="str">
            <v>INCOME AVAILABLE FOR DISTRIBUTION</v>
          </cell>
          <cell r="M806" t="str">
            <v>10000611101110018</v>
          </cell>
          <cell r="N806" t="str">
            <v>Investors US Large Cap Value Fund - IGPP</v>
          </cell>
          <cell r="O806">
            <v>1441.56</v>
          </cell>
          <cell r="P806">
            <v>917.4</v>
          </cell>
        </row>
        <row r="807">
          <cell r="K807" t="str">
            <v>641000000</v>
          </cell>
          <cell r="L807" t="str">
            <v>INCOME AVAILABLE FOR DISTRIBUTION</v>
          </cell>
          <cell r="M807" t="str">
            <v>10000611101110063</v>
          </cell>
          <cell r="N807" t="str">
            <v>Investors US Large Cap Value RSP Fund</v>
          </cell>
          <cell r="O807">
            <v>9158.14</v>
          </cell>
          <cell r="P807">
            <v>6296</v>
          </cell>
        </row>
        <row r="808">
          <cell r="K808" t="str">
            <v>641000000</v>
          </cell>
          <cell r="L808" t="str">
            <v>INCOME AVAILABLE FOR DISTRIBUTION</v>
          </cell>
          <cell r="M808" t="str">
            <v>10000611101110087</v>
          </cell>
          <cell r="N808" t="str">
            <v>IG US Large Cap Value - IWMA</v>
          </cell>
          <cell r="O808">
            <v>56.04</v>
          </cell>
          <cell r="P808">
            <v>39.44</v>
          </cell>
        </row>
        <row r="809">
          <cell r="K809" t="str">
            <v>641000000</v>
          </cell>
          <cell r="L809" t="str">
            <v>INCOME AVAILABLE FOR DISTRIBUTION</v>
          </cell>
          <cell r="M809" t="str">
            <v>10000611101110088</v>
          </cell>
          <cell r="N809" t="str">
            <v>IG US Large Cap Value - WMAR</v>
          </cell>
          <cell r="O809">
            <v>642.44000000000005</v>
          </cell>
          <cell r="P809">
            <v>386.1</v>
          </cell>
        </row>
        <row r="810">
          <cell r="K810" t="str">
            <v>641000000</v>
          </cell>
          <cell r="L810" t="str">
            <v>INCOME AVAILABLE FOR DISTRIBUTION</v>
          </cell>
          <cell r="M810" t="str">
            <v>10000611101110089</v>
          </cell>
          <cell r="N810" t="str">
            <v>IG US Large Cap Value - IWAP</v>
          </cell>
          <cell r="O810">
            <v>-3.98</v>
          </cell>
          <cell r="P810">
            <v>0.36</v>
          </cell>
        </row>
        <row r="811">
          <cell r="K811" t="str">
            <v>641000000</v>
          </cell>
          <cell r="L811" t="str">
            <v>INCOME AVAILABLE FOR DISTRIBUTION</v>
          </cell>
          <cell r="M811" t="str">
            <v>10000611101110090</v>
          </cell>
          <cell r="N811" t="str">
            <v>IG US Large Cap Value - IWAR</v>
          </cell>
          <cell r="O811">
            <v>137.33000000000001</v>
          </cell>
          <cell r="P811">
            <v>78.540000000000006</v>
          </cell>
        </row>
        <row r="812">
          <cell r="K812" t="str">
            <v>641000000</v>
          </cell>
          <cell r="L812" t="str">
            <v>INCOME AVAILABLE FOR DISTRIBUTION</v>
          </cell>
          <cell r="M812" t="str">
            <v>1000071110111</v>
          </cell>
          <cell r="N812" t="str">
            <v>Investors Retirement Mutual Fund</v>
          </cell>
          <cell r="O812">
            <v>-12155.65</v>
          </cell>
          <cell r="P812">
            <v>-9836.2999999999993</v>
          </cell>
        </row>
        <row r="813">
          <cell r="K813" t="str">
            <v>641000000</v>
          </cell>
          <cell r="L813" t="str">
            <v>INCOME AVAILABLE FOR DISTRIBUTION</v>
          </cell>
          <cell r="M813" t="str">
            <v>10000711101110019</v>
          </cell>
          <cell r="N813" t="str">
            <v>Investors Retirement Mutual Fund - IRGP</v>
          </cell>
          <cell r="O813">
            <v>-1714.64</v>
          </cell>
          <cell r="P813">
            <v>-1074</v>
          </cell>
        </row>
        <row r="814">
          <cell r="K814" t="str">
            <v>641000000</v>
          </cell>
          <cell r="L814" t="str">
            <v>INCOME AVAILABLE FOR DISTRIBUTION</v>
          </cell>
          <cell r="M814" t="str">
            <v>10000711101110020</v>
          </cell>
          <cell r="N814" t="str">
            <v>Investors Retirement Mutual Fund - IRPP</v>
          </cell>
          <cell r="O814">
            <v>6229.39</v>
          </cell>
          <cell r="P814">
            <v>3975.8</v>
          </cell>
        </row>
        <row r="815">
          <cell r="K815" t="str">
            <v>641000000</v>
          </cell>
          <cell r="L815" t="str">
            <v>INCOME AVAILABLE FOR DISTRIBUTION</v>
          </cell>
          <cell r="M815" t="str">
            <v>10000711101110053</v>
          </cell>
          <cell r="N815" t="str">
            <v>Investors Retirement Mutual Fund - IRHP</v>
          </cell>
          <cell r="O815">
            <v>-127.84</v>
          </cell>
          <cell r="P815">
            <v>-66.8</v>
          </cell>
        </row>
        <row r="816">
          <cell r="K816" t="str">
            <v>641000000</v>
          </cell>
          <cell r="L816" t="str">
            <v>INCOME AVAILABLE FOR DISTRIBUTION</v>
          </cell>
          <cell r="M816" t="str">
            <v>1000081110111</v>
          </cell>
          <cell r="N816" t="str">
            <v>Investors Dividend Fund</v>
          </cell>
          <cell r="O816">
            <v>128058.71</v>
          </cell>
          <cell r="P816">
            <v>68375.5</v>
          </cell>
        </row>
        <row r="817">
          <cell r="K817" t="str">
            <v>641000000</v>
          </cell>
          <cell r="L817" t="str">
            <v>INCOME AVAILABLE FOR DISTRIBUTION</v>
          </cell>
          <cell r="M817" t="str">
            <v>10000811101110017</v>
          </cell>
          <cell r="N817" t="str">
            <v>Investors Dividend Fund - IIPP</v>
          </cell>
          <cell r="O817">
            <v>15268.43</v>
          </cell>
          <cell r="P817">
            <v>11299.75</v>
          </cell>
        </row>
        <row r="818">
          <cell r="K818" t="str">
            <v>641000000</v>
          </cell>
          <cell r="L818" t="str">
            <v>INCOME AVAILABLE FOR DISTRIBUTION</v>
          </cell>
          <cell r="M818" t="str">
            <v>1000091110111</v>
          </cell>
          <cell r="N818" t="str">
            <v>Investors US Large Cap Growth Fund</v>
          </cell>
          <cell r="O818">
            <v>58077.78</v>
          </cell>
          <cell r="P818">
            <v>26796.07</v>
          </cell>
        </row>
        <row r="819">
          <cell r="K819" t="str">
            <v>641000000</v>
          </cell>
          <cell r="L819" t="str">
            <v>INCOME AVAILABLE FOR DISTRIBUTION</v>
          </cell>
          <cell r="M819" t="str">
            <v>10000911101110016</v>
          </cell>
          <cell r="N819" t="str">
            <v>Investors US Large Cap Growth Fund - IGP</v>
          </cell>
          <cell r="O819">
            <v>-175.48</v>
          </cell>
          <cell r="P819">
            <v>-110.5</v>
          </cell>
        </row>
        <row r="820">
          <cell r="K820" t="str">
            <v>641000000</v>
          </cell>
          <cell r="L820" t="str">
            <v>INCOME AVAILABLE FOR DISTRIBUTION</v>
          </cell>
          <cell r="M820" t="str">
            <v>10000911101110023</v>
          </cell>
          <cell r="N820" t="str">
            <v>Investors US Large Cap Growth - IWGP</v>
          </cell>
          <cell r="O820">
            <v>-151.36000000000001</v>
          </cell>
          <cell r="P820">
            <v>34.35</v>
          </cell>
        </row>
        <row r="821">
          <cell r="K821" t="str">
            <v>641000000</v>
          </cell>
          <cell r="L821" t="str">
            <v>INCOME AVAILABLE FOR DISTRIBUTION</v>
          </cell>
          <cell r="M821" t="str">
            <v>10000911101110085</v>
          </cell>
          <cell r="N821" t="str">
            <v>IG US Large Cap Growth - IWMC</v>
          </cell>
          <cell r="O821">
            <v>150.63999999999999</v>
          </cell>
          <cell r="P821">
            <v>100.38</v>
          </cell>
        </row>
        <row r="822">
          <cell r="K822" t="str">
            <v>641000000</v>
          </cell>
          <cell r="L822" t="str">
            <v>INCOME AVAILABLE FOR DISTRIBUTION</v>
          </cell>
          <cell r="M822" t="str">
            <v>1000101110111</v>
          </cell>
          <cell r="N822" t="str">
            <v>Investors Canadian Equity Fund</v>
          </cell>
          <cell r="O822">
            <v>-32210.31</v>
          </cell>
          <cell r="P822">
            <v>-23076.46</v>
          </cell>
        </row>
        <row r="823">
          <cell r="K823" t="str">
            <v>641000000</v>
          </cell>
          <cell r="L823" t="str">
            <v>INCOME AVAILABLE FOR DISTRIBUTION</v>
          </cell>
          <cell r="M823" t="str">
            <v>10001011101110016</v>
          </cell>
          <cell r="N823" t="str">
            <v>Investors Canadian Equity Fund - IGP</v>
          </cell>
          <cell r="O823">
            <v>-350.97</v>
          </cell>
          <cell r="P823">
            <v>-221</v>
          </cell>
        </row>
        <row r="824">
          <cell r="K824" t="str">
            <v>641000000</v>
          </cell>
          <cell r="L824" t="str">
            <v>INCOME AVAILABLE FOR DISTRIBUTION</v>
          </cell>
          <cell r="M824" t="str">
            <v>10001011101110018</v>
          </cell>
          <cell r="N824" t="str">
            <v>Investors Canadian Equity Fund - IGPP</v>
          </cell>
          <cell r="O824">
            <v>1441.56</v>
          </cell>
          <cell r="P824">
            <v>917.4</v>
          </cell>
        </row>
        <row r="825">
          <cell r="K825" t="str">
            <v>641000000</v>
          </cell>
          <cell r="L825" t="str">
            <v>INCOME AVAILABLE FOR DISTRIBUTION</v>
          </cell>
          <cell r="M825" t="str">
            <v>10001011101110019</v>
          </cell>
          <cell r="N825" t="str">
            <v>Investors Canadian Equity Fund - IRGP</v>
          </cell>
          <cell r="O825">
            <v>-1028.78</v>
          </cell>
          <cell r="P825">
            <v>-644.4</v>
          </cell>
        </row>
        <row r="826">
          <cell r="K826" t="str">
            <v>641000000</v>
          </cell>
          <cell r="L826" t="str">
            <v>INCOME AVAILABLE FOR DISTRIBUTION</v>
          </cell>
          <cell r="M826" t="str">
            <v>10001011101110020</v>
          </cell>
          <cell r="N826" t="str">
            <v>Investors Canadian Equity Fund - IRPP</v>
          </cell>
          <cell r="O826">
            <v>6229.39</v>
          </cell>
          <cell r="P826">
            <v>3975.8</v>
          </cell>
        </row>
        <row r="827">
          <cell r="K827" t="str">
            <v>641000000</v>
          </cell>
          <cell r="L827" t="str">
            <v>INCOME AVAILABLE FOR DISTRIBUTION</v>
          </cell>
          <cell r="M827" t="str">
            <v>10001011101110087</v>
          </cell>
          <cell r="N827" t="str">
            <v>IG Cdn Equity - IWMA</v>
          </cell>
          <cell r="O827">
            <v>56.04</v>
          </cell>
          <cell r="P827">
            <v>39.44</v>
          </cell>
        </row>
        <row r="828">
          <cell r="K828" t="str">
            <v>641000000</v>
          </cell>
          <cell r="L828" t="str">
            <v>INCOME AVAILABLE FOR DISTRIBUTION</v>
          </cell>
          <cell r="M828" t="str">
            <v>10001011101110088</v>
          </cell>
          <cell r="N828" t="str">
            <v>IG Cdn Equity - WMAR</v>
          </cell>
          <cell r="O828">
            <v>1477.6</v>
          </cell>
          <cell r="P828">
            <v>888.03</v>
          </cell>
        </row>
        <row r="829">
          <cell r="K829" t="str">
            <v>641000000</v>
          </cell>
          <cell r="L829" t="str">
            <v>INCOME AVAILABLE FOR DISTRIBUTION</v>
          </cell>
          <cell r="M829" t="str">
            <v>10001011101110090</v>
          </cell>
          <cell r="N829" t="str">
            <v>IG Cdn Equity - IWAR</v>
          </cell>
          <cell r="O829">
            <v>156.94999999999999</v>
          </cell>
          <cell r="P829">
            <v>89.76</v>
          </cell>
        </row>
        <row r="830">
          <cell r="K830" t="str">
            <v>641000000</v>
          </cell>
          <cell r="L830" t="str">
            <v>INCOME AVAILABLE FOR DISTRIBUTION</v>
          </cell>
          <cell r="M830" t="str">
            <v>1000111110111</v>
          </cell>
          <cell r="N830" t="str">
            <v>Investors Real Property Fund</v>
          </cell>
          <cell r="O830">
            <v>-10765.12</v>
          </cell>
          <cell r="P830">
            <v>6686.09</v>
          </cell>
        </row>
        <row r="831">
          <cell r="K831" t="str">
            <v>641000000</v>
          </cell>
          <cell r="L831" t="str">
            <v>INCOME AVAILABLE FOR DISTRIBUTION</v>
          </cell>
          <cell r="M831" t="str">
            <v>10001111101110017</v>
          </cell>
          <cell r="N831" t="str">
            <v>Investors Real Property Fund - IIPP</v>
          </cell>
          <cell r="O831">
            <v>6107.37</v>
          </cell>
          <cell r="P831">
            <v>4519.8999999999996</v>
          </cell>
        </row>
        <row r="832">
          <cell r="K832" t="str">
            <v>641000000</v>
          </cell>
          <cell r="L832" t="str">
            <v>INCOME AVAILABLE FOR DISTRIBUTION</v>
          </cell>
          <cell r="M832" t="str">
            <v>10001111101110018</v>
          </cell>
          <cell r="N832" t="str">
            <v>Investors Real Property Fund - IGPP</v>
          </cell>
          <cell r="O832">
            <v>961.04</v>
          </cell>
          <cell r="P832">
            <v>611.6</v>
          </cell>
        </row>
        <row r="833">
          <cell r="K833" t="str">
            <v>641000000</v>
          </cell>
          <cell r="L833" t="str">
            <v>INCOME AVAILABLE FOR DISTRIBUTION</v>
          </cell>
          <cell r="M833" t="str">
            <v>10001111101110020</v>
          </cell>
          <cell r="N833" t="str">
            <v>Investors Real Property Fund - IRPP</v>
          </cell>
          <cell r="O833">
            <v>3114.69</v>
          </cell>
          <cell r="P833">
            <v>1987.9</v>
          </cell>
        </row>
        <row r="834">
          <cell r="K834" t="str">
            <v>641000000</v>
          </cell>
          <cell r="L834" t="str">
            <v>INCOME AVAILABLE FOR DISTRIBUTION</v>
          </cell>
          <cell r="M834" t="str">
            <v>10001111101110084</v>
          </cell>
          <cell r="N834" t="str">
            <v>IG Real Property - IWCP</v>
          </cell>
          <cell r="O834">
            <v>71.959999999999994</v>
          </cell>
          <cell r="P834">
            <v>52.6</v>
          </cell>
        </row>
        <row r="835">
          <cell r="K835" t="str">
            <v>641000000</v>
          </cell>
          <cell r="L835" t="str">
            <v>INCOME AVAILABLE FOR DISTRIBUTION</v>
          </cell>
          <cell r="M835" t="str">
            <v>10001111101110085</v>
          </cell>
          <cell r="N835" t="str">
            <v>IG Real Property - IWMC</v>
          </cell>
          <cell r="O835">
            <v>175.75</v>
          </cell>
          <cell r="P835">
            <v>117.11</v>
          </cell>
        </row>
        <row r="836">
          <cell r="K836" t="str">
            <v>641000000</v>
          </cell>
          <cell r="L836" t="str">
            <v>INCOME AVAILABLE FOR DISTRIBUTION</v>
          </cell>
          <cell r="M836" t="str">
            <v>10001111101110086</v>
          </cell>
          <cell r="N836" t="str">
            <v>IG Real Property - IWMP</v>
          </cell>
          <cell r="O836">
            <v>272.67</v>
          </cell>
          <cell r="P836">
            <v>181.8</v>
          </cell>
        </row>
        <row r="837">
          <cell r="K837" t="str">
            <v>641000000</v>
          </cell>
          <cell r="L837" t="str">
            <v>INCOME AVAILABLE FOR DISTRIBUTION</v>
          </cell>
          <cell r="M837" t="str">
            <v>1000121110111</v>
          </cell>
          <cell r="N837" t="str">
            <v>Investors Canadian Money Market Fund</v>
          </cell>
          <cell r="O837">
            <v>18091.150000000001</v>
          </cell>
          <cell r="P837">
            <v>13430.6</v>
          </cell>
        </row>
        <row r="838">
          <cell r="K838" t="str">
            <v>641000000</v>
          </cell>
          <cell r="L838" t="str">
            <v>INCOME AVAILABLE FOR DISTRIBUTION</v>
          </cell>
          <cell r="M838" t="str">
            <v>10001211101110084</v>
          </cell>
          <cell r="N838" t="str">
            <v>IG MMF - IWCP</v>
          </cell>
          <cell r="O838">
            <v>71.959999999999994</v>
          </cell>
          <cell r="P838">
            <v>52.6</v>
          </cell>
        </row>
        <row r="839">
          <cell r="K839" t="str">
            <v>641000000</v>
          </cell>
          <cell r="L839" t="str">
            <v>INCOME AVAILABLE FOR DISTRIBUTION</v>
          </cell>
          <cell r="M839" t="str">
            <v>1000131110111</v>
          </cell>
          <cell r="N839" t="str">
            <v>Investors Summa Fund</v>
          </cell>
          <cell r="O839">
            <v>-54936.800000000003</v>
          </cell>
          <cell r="P839">
            <v>-35216</v>
          </cell>
        </row>
        <row r="840">
          <cell r="K840" t="str">
            <v>641000000</v>
          </cell>
          <cell r="L840" t="str">
            <v>INCOME AVAILABLE FOR DISTRIBUTION</v>
          </cell>
          <cell r="M840" t="str">
            <v>1000141110111</v>
          </cell>
          <cell r="N840" t="str">
            <v>Investors Global Fund</v>
          </cell>
          <cell r="O840">
            <v>83570.75</v>
          </cell>
          <cell r="P840">
            <v>28937.7</v>
          </cell>
        </row>
        <row r="841">
          <cell r="K841" t="str">
            <v>641000000</v>
          </cell>
          <cell r="L841" t="str">
            <v>INCOME AVAILABLE FOR DISTRIBUTION</v>
          </cell>
          <cell r="M841" t="str">
            <v>10001411101110016</v>
          </cell>
          <cell r="N841" t="str">
            <v>Investors Global Fund - IGP</v>
          </cell>
          <cell r="O841">
            <v>-701.94</v>
          </cell>
          <cell r="P841">
            <v>-442</v>
          </cell>
        </row>
        <row r="842">
          <cell r="K842" t="str">
            <v>641000000</v>
          </cell>
          <cell r="L842" t="str">
            <v>INCOME AVAILABLE FOR DISTRIBUTION</v>
          </cell>
          <cell r="M842" t="str">
            <v>10001411101110018</v>
          </cell>
          <cell r="N842" t="str">
            <v>Investors Global Fund - IGPP</v>
          </cell>
          <cell r="O842">
            <v>2883.13</v>
          </cell>
          <cell r="P842">
            <v>1834.8</v>
          </cell>
        </row>
        <row r="843">
          <cell r="K843" t="str">
            <v>641000000</v>
          </cell>
          <cell r="L843" t="str">
            <v>INCOME AVAILABLE FOR DISTRIBUTION</v>
          </cell>
          <cell r="M843" t="str">
            <v>10001411101110019</v>
          </cell>
          <cell r="N843" t="str">
            <v>Investors Global Fund - IRGP</v>
          </cell>
          <cell r="O843">
            <v>-685.86</v>
          </cell>
          <cell r="P843">
            <v>-429.6</v>
          </cell>
        </row>
        <row r="844">
          <cell r="K844" t="str">
            <v>641000000</v>
          </cell>
          <cell r="L844" t="str">
            <v>INCOME AVAILABLE FOR DISTRIBUTION</v>
          </cell>
          <cell r="M844" t="str">
            <v>10001411101110020</v>
          </cell>
          <cell r="N844" t="str">
            <v>Investors Global Fund - IRPP</v>
          </cell>
          <cell r="O844">
            <v>3114.69</v>
          </cell>
          <cell r="P844">
            <v>1987.9</v>
          </cell>
        </row>
        <row r="845">
          <cell r="K845" t="str">
            <v>641000000</v>
          </cell>
          <cell r="L845" t="str">
            <v>INCOME AVAILABLE FOR DISTRIBUTION</v>
          </cell>
          <cell r="M845" t="str">
            <v>10001411101110066</v>
          </cell>
          <cell r="N845" t="str">
            <v>Investors Global RSP Fund</v>
          </cell>
          <cell r="O845">
            <v>5640.42</v>
          </cell>
          <cell r="P845">
            <v>3773</v>
          </cell>
        </row>
        <row r="846">
          <cell r="K846" t="str">
            <v>641000000</v>
          </cell>
          <cell r="L846" t="str">
            <v>INCOME AVAILABLE FOR DISTRIBUTION</v>
          </cell>
          <cell r="M846" t="str">
            <v>10001411101110084</v>
          </cell>
          <cell r="N846" t="str">
            <v>Investors Global Fund - IWCP</v>
          </cell>
          <cell r="O846">
            <v>86.36</v>
          </cell>
          <cell r="P846">
            <v>63.12</v>
          </cell>
        </row>
        <row r="847">
          <cell r="K847" t="str">
            <v>641000000</v>
          </cell>
          <cell r="L847" t="str">
            <v>INCOME AVAILABLE FOR DISTRIBUTION</v>
          </cell>
          <cell r="M847" t="str">
            <v>10001411101110086</v>
          </cell>
          <cell r="N847" t="str">
            <v>Investors Global Fund - IWMP</v>
          </cell>
          <cell r="O847">
            <v>763.49</v>
          </cell>
          <cell r="P847">
            <v>509.04</v>
          </cell>
        </row>
        <row r="848">
          <cell r="K848" t="str">
            <v>641000000</v>
          </cell>
          <cell r="L848" t="str">
            <v>INCOME AVAILABLE FOR DISTRIBUTION</v>
          </cell>
          <cell r="M848" t="str">
            <v>1000211110111</v>
          </cell>
          <cell r="N848" t="str">
            <v>Investors European Growth Fund</v>
          </cell>
          <cell r="O848">
            <v>17528.54</v>
          </cell>
          <cell r="P848">
            <v>637.28</v>
          </cell>
        </row>
        <row r="849">
          <cell r="K849" t="str">
            <v>641000000</v>
          </cell>
          <cell r="L849" t="str">
            <v>INCOME AVAILABLE FOR DISTRIBUTION</v>
          </cell>
          <cell r="M849" t="str">
            <v>10002111101110023</v>
          </cell>
          <cell r="N849" t="str">
            <v>Investors European Growth Fund - IWGP</v>
          </cell>
          <cell r="O849">
            <v>-302.73</v>
          </cell>
          <cell r="P849">
            <v>68.7</v>
          </cell>
        </row>
        <row r="850">
          <cell r="K850" t="str">
            <v>641000000</v>
          </cell>
          <cell r="L850" t="str">
            <v>INCOME AVAILABLE FOR DISTRIBUTION</v>
          </cell>
          <cell r="M850" t="str">
            <v>10002111101110053</v>
          </cell>
          <cell r="N850" t="str">
            <v>Investors European Growth Fund - IRHP</v>
          </cell>
          <cell r="O850">
            <v>-31.96</v>
          </cell>
          <cell r="P850">
            <v>-16.7</v>
          </cell>
        </row>
        <row r="851">
          <cell r="K851" t="str">
            <v>641000000</v>
          </cell>
          <cell r="L851" t="str">
            <v>INCOME AVAILABLE FOR DISTRIBUTION</v>
          </cell>
          <cell r="M851" t="str">
            <v>10002111101110064</v>
          </cell>
          <cell r="N851" t="str">
            <v>Investors European Growth RSP Fund</v>
          </cell>
          <cell r="O851">
            <v>8227.4500000000007</v>
          </cell>
          <cell r="P851">
            <v>5968</v>
          </cell>
        </row>
        <row r="852">
          <cell r="K852" t="str">
            <v>641000000</v>
          </cell>
          <cell r="L852" t="str">
            <v>INCOME AVAILABLE FOR DISTRIBUTION</v>
          </cell>
          <cell r="M852" t="str">
            <v>10002111101110089</v>
          </cell>
          <cell r="N852" t="str">
            <v>IG European Growth - IWAP</v>
          </cell>
          <cell r="O852">
            <v>-3.54</v>
          </cell>
          <cell r="P852">
            <v>0.32</v>
          </cell>
        </row>
        <row r="853">
          <cell r="K853" t="str">
            <v>641000000</v>
          </cell>
          <cell r="L853" t="str">
            <v>INCOME AVAILABLE FOR DISTRIBUTION</v>
          </cell>
          <cell r="M853" t="str">
            <v>10002111101110090</v>
          </cell>
          <cell r="N853" t="str">
            <v>IG European Growth - IWAR</v>
          </cell>
          <cell r="O853">
            <v>117.71</v>
          </cell>
          <cell r="P853">
            <v>67.319999999999993</v>
          </cell>
        </row>
        <row r="854">
          <cell r="K854" t="str">
            <v>641000000</v>
          </cell>
          <cell r="L854" t="str">
            <v>INCOME AVAILABLE FOR DISTRIBUTION</v>
          </cell>
          <cell r="M854" t="str">
            <v>1000221110111</v>
          </cell>
          <cell r="N854" t="str">
            <v>Investors Pacific International Fund</v>
          </cell>
          <cell r="O854">
            <v>-12608.13</v>
          </cell>
          <cell r="P854">
            <v>-5227.45</v>
          </cell>
        </row>
        <row r="855">
          <cell r="K855" t="str">
            <v>641000000</v>
          </cell>
          <cell r="L855" t="str">
            <v>INCOME AVAILABLE FOR DISTRIBUTION</v>
          </cell>
          <cell r="M855" t="str">
            <v>10002211101110023</v>
          </cell>
          <cell r="N855" t="str">
            <v>Investors Pacific International - IWGP</v>
          </cell>
          <cell r="O855">
            <v>-151.36000000000001</v>
          </cell>
          <cell r="P855">
            <v>34.35</v>
          </cell>
        </row>
        <row r="856">
          <cell r="K856" t="str">
            <v>641000000</v>
          </cell>
          <cell r="L856" t="str">
            <v>INCOME AVAILABLE FOR DISTRIBUTION</v>
          </cell>
          <cell r="M856" t="str">
            <v>10002211101110087</v>
          </cell>
          <cell r="N856" t="str">
            <v>IG Pacific - IWMA</v>
          </cell>
          <cell r="O856">
            <v>0</v>
          </cell>
          <cell r="P856">
            <v>0</v>
          </cell>
        </row>
        <row r="857">
          <cell r="K857" t="str">
            <v>641000000</v>
          </cell>
          <cell r="L857" t="str">
            <v>INCOME AVAILABLE FOR DISTRIBUTION</v>
          </cell>
          <cell r="M857" t="str">
            <v>1000241110111</v>
          </cell>
          <cell r="N857" t="str">
            <v>Investors Asset Allocation Fund</v>
          </cell>
          <cell r="O857">
            <v>37040.629999999997</v>
          </cell>
          <cell r="P857">
            <v>21750</v>
          </cell>
        </row>
        <row r="858">
          <cell r="K858" t="str">
            <v>641000000</v>
          </cell>
          <cell r="L858" t="str">
            <v>INCOME AVAILABLE FOR DISTRIBUTION</v>
          </cell>
          <cell r="M858" t="str">
            <v>1000251110111</v>
          </cell>
          <cell r="N858" t="str">
            <v>Investors Global Bond Fund</v>
          </cell>
          <cell r="O858">
            <v>-34570.379999999997</v>
          </cell>
          <cell r="P858">
            <v>-18481.8</v>
          </cell>
        </row>
        <row r="859">
          <cell r="K859" t="str">
            <v>641000000</v>
          </cell>
          <cell r="L859" t="str">
            <v>INCOME AVAILABLE FOR DISTRIBUTION</v>
          </cell>
          <cell r="M859" t="str">
            <v>10002511101110020</v>
          </cell>
          <cell r="N859" t="str">
            <v>Investors Global Bond Fund - IRPP</v>
          </cell>
          <cell r="O859">
            <v>3114.69</v>
          </cell>
          <cell r="P859">
            <v>1987.9</v>
          </cell>
        </row>
        <row r="860">
          <cell r="K860" t="str">
            <v>641000000</v>
          </cell>
          <cell r="L860" t="str">
            <v>INCOME AVAILABLE FOR DISTRIBUTION</v>
          </cell>
          <cell r="M860" t="str">
            <v>1000261110111</v>
          </cell>
          <cell r="N860" t="str">
            <v>Investors Corporate Bond Fund</v>
          </cell>
          <cell r="O860">
            <v>10377.290000000001</v>
          </cell>
          <cell r="P860">
            <v>9921.76</v>
          </cell>
        </row>
        <row r="861">
          <cell r="K861" t="str">
            <v>641000000</v>
          </cell>
          <cell r="L861" t="str">
            <v>INCOME AVAILABLE FOR DISTRIBUTION</v>
          </cell>
          <cell r="M861" t="str">
            <v>10002611101110015</v>
          </cell>
          <cell r="N861" t="str">
            <v>Investors Corporate Bond Fund - IIP</v>
          </cell>
          <cell r="O861">
            <v>11295.27</v>
          </cell>
          <cell r="P861">
            <v>7364.06</v>
          </cell>
        </row>
        <row r="862">
          <cell r="K862" t="str">
            <v>641000000</v>
          </cell>
          <cell r="L862" t="str">
            <v>INCOME AVAILABLE FOR DISTRIBUTION</v>
          </cell>
          <cell r="M862" t="str">
            <v>10002611101110017</v>
          </cell>
          <cell r="N862" t="str">
            <v>Investors Corporate Bond Fund - IIPP</v>
          </cell>
          <cell r="O862">
            <v>6107.37</v>
          </cell>
          <cell r="P862">
            <v>4519.8999999999996</v>
          </cell>
        </row>
        <row r="863">
          <cell r="K863" t="str">
            <v>641000000</v>
          </cell>
          <cell r="L863" t="str">
            <v>INCOME AVAILABLE FOR DISTRIBUTION</v>
          </cell>
          <cell r="M863" t="str">
            <v>10002611101110018</v>
          </cell>
          <cell r="N863" t="str">
            <v>Investors Corporate Bond Fund - IGPP</v>
          </cell>
          <cell r="O863">
            <v>961.04</v>
          </cell>
          <cell r="P863">
            <v>611.6</v>
          </cell>
        </row>
        <row r="864">
          <cell r="K864" t="str">
            <v>641000000</v>
          </cell>
          <cell r="L864" t="str">
            <v>INCOME AVAILABLE FOR DISTRIBUTION</v>
          </cell>
          <cell r="M864" t="str">
            <v>10002611101110020</v>
          </cell>
          <cell r="N864" t="str">
            <v>Investors Corporate Bond Fund - IRPP</v>
          </cell>
          <cell r="O864">
            <v>3114.69</v>
          </cell>
          <cell r="P864">
            <v>1987.9</v>
          </cell>
        </row>
        <row r="865">
          <cell r="K865" t="str">
            <v>641000000</v>
          </cell>
          <cell r="L865" t="str">
            <v>INCOME AVAILABLE FOR DISTRIBUTION</v>
          </cell>
          <cell r="M865" t="str">
            <v>10002611101110084</v>
          </cell>
          <cell r="N865" t="str">
            <v>IG Corp Bond - IWCP</v>
          </cell>
          <cell r="O865">
            <v>107.94</v>
          </cell>
          <cell r="P865">
            <v>78.900000000000006</v>
          </cell>
        </row>
        <row r="866">
          <cell r="K866" t="str">
            <v>641000000</v>
          </cell>
          <cell r="L866" t="str">
            <v>INCOME AVAILABLE FOR DISTRIBUTION</v>
          </cell>
          <cell r="M866" t="str">
            <v>10002611101110085</v>
          </cell>
          <cell r="N866" t="str">
            <v>IG Corp Bond - IWMC</v>
          </cell>
          <cell r="O866">
            <v>401.7</v>
          </cell>
          <cell r="P866">
            <v>267.68</v>
          </cell>
        </row>
        <row r="867">
          <cell r="K867" t="str">
            <v>641000000</v>
          </cell>
          <cell r="L867" t="str">
            <v>INCOME AVAILABLE FOR DISTRIBUTION</v>
          </cell>
          <cell r="M867" t="str">
            <v>10002611101110086</v>
          </cell>
          <cell r="N867" t="str">
            <v>IG Corp Bond - IWMP</v>
          </cell>
          <cell r="O867">
            <v>545.35</v>
          </cell>
          <cell r="P867">
            <v>363.6</v>
          </cell>
        </row>
        <row r="868">
          <cell r="K868" t="str">
            <v>641000000</v>
          </cell>
          <cell r="L868" t="str">
            <v>INCOME AVAILABLE FOR DISTRIBUTION</v>
          </cell>
          <cell r="M868" t="str">
            <v>10002611101110087</v>
          </cell>
          <cell r="N868" t="str">
            <v>IG Corp Bond - IWMA</v>
          </cell>
          <cell r="O868">
            <v>0</v>
          </cell>
          <cell r="P868">
            <v>0</v>
          </cell>
        </row>
        <row r="869">
          <cell r="K869" t="str">
            <v>641000000</v>
          </cell>
          <cell r="L869" t="str">
            <v>INCOME AVAILABLE FOR DISTRIBUTION</v>
          </cell>
          <cell r="M869" t="str">
            <v>10002611101110088</v>
          </cell>
          <cell r="N869" t="str">
            <v>IG Corp Bond - WMAR</v>
          </cell>
          <cell r="O869">
            <v>0</v>
          </cell>
          <cell r="P869">
            <v>0</v>
          </cell>
        </row>
        <row r="870">
          <cell r="K870" t="str">
            <v>641000000</v>
          </cell>
          <cell r="L870" t="str">
            <v>INCOME AVAILABLE FOR DISTRIBUTION</v>
          </cell>
          <cell r="M870" t="str">
            <v>1000271130111</v>
          </cell>
          <cell r="N870" t="str">
            <v>IG AGF Canadian Growth Fund</v>
          </cell>
          <cell r="O870">
            <v>-13243.99</v>
          </cell>
          <cell r="P870">
            <v>-8224.5499999999993</v>
          </cell>
        </row>
        <row r="871">
          <cell r="K871" t="str">
            <v>641000000</v>
          </cell>
          <cell r="L871" t="str">
            <v>INCOME AVAILABLE FOR DISTRIBUTION</v>
          </cell>
          <cell r="M871" t="str">
            <v>10002711301110084</v>
          </cell>
          <cell r="N871" t="str">
            <v>IG AGF Cdn Growth - IWCP</v>
          </cell>
          <cell r="O871">
            <v>21.59</v>
          </cell>
          <cell r="P871">
            <v>15.78</v>
          </cell>
        </row>
        <row r="872">
          <cell r="K872" t="str">
            <v>641000000</v>
          </cell>
          <cell r="L872" t="str">
            <v>INCOME AVAILABLE FOR DISTRIBUTION</v>
          </cell>
          <cell r="M872" t="str">
            <v>10002711301110085</v>
          </cell>
          <cell r="N872" t="str">
            <v>IG AGF Cdn Growth - IWMC</v>
          </cell>
          <cell r="O872">
            <v>150.63999999999999</v>
          </cell>
          <cell r="P872">
            <v>100.38</v>
          </cell>
        </row>
        <row r="873">
          <cell r="K873" t="str">
            <v>641000000</v>
          </cell>
          <cell r="L873" t="str">
            <v>INCOME AVAILABLE FOR DISTRIBUTION</v>
          </cell>
          <cell r="M873" t="str">
            <v>10002711301110089</v>
          </cell>
          <cell r="N873" t="str">
            <v>IG AGF Cdn Growth - IWAP</v>
          </cell>
          <cell r="O873">
            <v>-3.32</v>
          </cell>
          <cell r="P873">
            <v>0.3</v>
          </cell>
        </row>
        <row r="874">
          <cell r="K874" t="str">
            <v>641000000</v>
          </cell>
          <cell r="L874" t="str">
            <v>INCOME AVAILABLE FOR DISTRIBUTION</v>
          </cell>
          <cell r="M874" t="str">
            <v>10002711301110090</v>
          </cell>
          <cell r="N874" t="str">
            <v>IG AGF Cdn Growth - IWAR</v>
          </cell>
          <cell r="O874">
            <v>470.85</v>
          </cell>
          <cell r="P874">
            <v>269.27999999999997</v>
          </cell>
        </row>
        <row r="875">
          <cell r="K875" t="str">
            <v>641000000</v>
          </cell>
          <cell r="L875" t="str">
            <v>INCOME AVAILABLE FOR DISTRIBUTION</v>
          </cell>
          <cell r="M875" t="str">
            <v>1000272210111</v>
          </cell>
          <cell r="N875" t="str">
            <v>IG MLAM Canadian Equity Fund</v>
          </cell>
          <cell r="O875">
            <v>0</v>
          </cell>
          <cell r="P875">
            <v>0</v>
          </cell>
        </row>
        <row r="876">
          <cell r="K876" t="str">
            <v>641000000</v>
          </cell>
          <cell r="L876" t="str">
            <v>INCOME AVAILABLE FOR DISTRIBUTION</v>
          </cell>
          <cell r="M876" t="str">
            <v>1000282210111</v>
          </cell>
          <cell r="N876" t="str">
            <v>IG MLAM World Bond Fund</v>
          </cell>
          <cell r="O876">
            <v>0</v>
          </cell>
          <cell r="P876">
            <v>0</v>
          </cell>
        </row>
        <row r="877">
          <cell r="K877" t="str">
            <v>641000000</v>
          </cell>
          <cell r="L877" t="str">
            <v>INCOME AVAILABLE FOR DISTRIBUTION</v>
          </cell>
          <cell r="M877" t="str">
            <v>1000287150111</v>
          </cell>
          <cell r="N877" t="str">
            <v>IG Templeton World Bond Fund</v>
          </cell>
          <cell r="O877">
            <v>464.34</v>
          </cell>
          <cell r="P877">
            <v>323</v>
          </cell>
        </row>
        <row r="878">
          <cell r="K878" t="str">
            <v>641000000</v>
          </cell>
          <cell r="L878" t="str">
            <v>INCOME AVAILABLE FOR DISTRIBUTION</v>
          </cell>
          <cell r="M878" t="str">
            <v>1000291730111</v>
          </cell>
          <cell r="N878" t="str">
            <v>IG Scudder US Allocation Fund</v>
          </cell>
          <cell r="O878">
            <v>0</v>
          </cell>
          <cell r="P878">
            <v>-26</v>
          </cell>
        </row>
        <row r="879">
          <cell r="K879" t="str">
            <v>641000000</v>
          </cell>
          <cell r="L879" t="str">
            <v>INCOME AVAILABLE FOR DISTRIBUTION</v>
          </cell>
          <cell r="M879" t="str">
            <v>1000292210111</v>
          </cell>
          <cell r="N879" t="str">
            <v>IG MLAM Capital Allocation Fund</v>
          </cell>
          <cell r="O879">
            <v>0</v>
          </cell>
          <cell r="P879">
            <v>0</v>
          </cell>
        </row>
        <row r="880">
          <cell r="K880" t="str">
            <v>641000000</v>
          </cell>
          <cell r="L880" t="str">
            <v>INCOME AVAILABLE FOR DISTRIBUTION</v>
          </cell>
          <cell r="M880" t="str">
            <v>1000292220111</v>
          </cell>
          <cell r="N880" t="str">
            <v>IG Goldman Sachs US Equity Fund</v>
          </cell>
          <cell r="O880">
            <v>-176.89</v>
          </cell>
          <cell r="P880">
            <v>-86</v>
          </cell>
        </row>
        <row r="881">
          <cell r="K881" t="str">
            <v>641000000</v>
          </cell>
          <cell r="L881" t="str">
            <v>INCOME AVAILABLE FOR DISTRIBUTION</v>
          </cell>
          <cell r="M881" t="str">
            <v>1000301390111</v>
          </cell>
          <cell r="N881" t="str">
            <v>IG MKF Universal Emerging Markets Fund</v>
          </cell>
          <cell r="O881">
            <v>-1474.43</v>
          </cell>
          <cell r="P881">
            <v>-439.52</v>
          </cell>
        </row>
        <row r="882">
          <cell r="K882" t="str">
            <v>641000000</v>
          </cell>
          <cell r="L882" t="str">
            <v>INCOME AVAILABLE FOR DISTRIBUTION</v>
          </cell>
          <cell r="M882" t="str">
            <v>10003013901110089</v>
          </cell>
          <cell r="N882" t="str">
            <v>IG MKF Universal Emerging Mkts - IWAP</v>
          </cell>
          <cell r="O882">
            <v>-1.33</v>
          </cell>
          <cell r="P882">
            <v>0.66</v>
          </cell>
        </row>
        <row r="883">
          <cell r="K883" t="str">
            <v>641000000</v>
          </cell>
          <cell r="L883" t="str">
            <v>INCOME AVAILABLE FOR DISTRIBUTION</v>
          </cell>
          <cell r="M883" t="str">
            <v>1000301730111</v>
          </cell>
          <cell r="N883" t="str">
            <v>IG Scudder Emerging Markets Growth Fund</v>
          </cell>
          <cell r="O883">
            <v>0</v>
          </cell>
          <cell r="P883">
            <v>-523.29999999999995</v>
          </cell>
        </row>
        <row r="884">
          <cell r="K884" t="str">
            <v>641000000</v>
          </cell>
          <cell r="L884" t="str">
            <v>INCOME AVAILABLE FOR DISTRIBUTION</v>
          </cell>
          <cell r="M884" t="str">
            <v>10003017301110089</v>
          </cell>
          <cell r="N884" t="str">
            <v>IG Scudder Emerging Markets - IWAP</v>
          </cell>
          <cell r="O884">
            <v>0</v>
          </cell>
          <cell r="P884">
            <v>-0.54</v>
          </cell>
        </row>
        <row r="885">
          <cell r="K885" t="str">
            <v>641000000</v>
          </cell>
          <cell r="L885" t="str">
            <v>INCOME AVAILABLE FOR DISTRIBUTION</v>
          </cell>
          <cell r="M885" t="str">
            <v>1000302210111</v>
          </cell>
          <cell r="N885" t="str">
            <v>IG MLAM Emerging Markets Fund</v>
          </cell>
          <cell r="O885">
            <v>0</v>
          </cell>
          <cell r="P885">
            <v>0</v>
          </cell>
        </row>
        <row r="886">
          <cell r="K886" t="str">
            <v>641000000</v>
          </cell>
          <cell r="L886" t="str">
            <v>INCOME AVAILABLE FOR DISTRIBUTION</v>
          </cell>
          <cell r="M886" t="str">
            <v>1000312210111</v>
          </cell>
          <cell r="N886" t="str">
            <v>IG MLAM World Allocation Fund</v>
          </cell>
          <cell r="O886">
            <v>0</v>
          </cell>
          <cell r="P886">
            <v>0</v>
          </cell>
        </row>
        <row r="887">
          <cell r="K887" t="str">
            <v>641000000</v>
          </cell>
          <cell r="L887" t="str">
            <v>INCOME AVAILABLE FOR DISTRIBUTION</v>
          </cell>
          <cell r="M887" t="str">
            <v>1000317150111</v>
          </cell>
          <cell r="N887" t="str">
            <v>IG Templeton World Allocation Fund</v>
          </cell>
          <cell r="O887">
            <v>12.06</v>
          </cell>
          <cell r="P887">
            <v>396</v>
          </cell>
        </row>
        <row r="888">
          <cell r="K888" t="str">
            <v>641000000</v>
          </cell>
          <cell r="L888" t="str">
            <v>INCOME AVAILABLE FOR DISTRIBUTION</v>
          </cell>
          <cell r="M888" t="str">
            <v>1000321130111</v>
          </cell>
          <cell r="N888" t="str">
            <v>IG AGF US Growth Fund II</v>
          </cell>
          <cell r="O888">
            <v>-1557.85</v>
          </cell>
          <cell r="P888">
            <v>-947</v>
          </cell>
        </row>
        <row r="889">
          <cell r="K889" t="str">
            <v>641000000</v>
          </cell>
          <cell r="L889" t="str">
            <v>INCOME AVAILABLE FOR DISTRIBUTION</v>
          </cell>
          <cell r="M889" t="str">
            <v>1000321320111</v>
          </cell>
          <cell r="N889" t="str">
            <v>IG Rothschild American Equity Fund</v>
          </cell>
          <cell r="O889">
            <v>0</v>
          </cell>
          <cell r="P889">
            <v>0</v>
          </cell>
        </row>
        <row r="890">
          <cell r="K890" t="str">
            <v>641000000</v>
          </cell>
          <cell r="L890" t="str">
            <v>INCOME AVAILABLE FOR DISTRIBUTION</v>
          </cell>
          <cell r="M890" t="str">
            <v>1000331130111</v>
          </cell>
          <cell r="N890" t="str">
            <v>IG AGF Canadian Growth Fund II</v>
          </cell>
          <cell r="O890">
            <v>-2110.63</v>
          </cell>
          <cell r="P890">
            <v>-1405</v>
          </cell>
        </row>
        <row r="891">
          <cell r="K891" t="str">
            <v>641000000</v>
          </cell>
          <cell r="L891" t="str">
            <v>INCOME AVAILABLE FOR DISTRIBUTION</v>
          </cell>
          <cell r="M891" t="str">
            <v>1000331320111</v>
          </cell>
          <cell r="N891" t="str">
            <v>IG Rothschild Canadian Equity Fund</v>
          </cell>
          <cell r="O891">
            <v>0</v>
          </cell>
          <cell r="P891">
            <v>0</v>
          </cell>
        </row>
        <row r="892">
          <cell r="K892" t="str">
            <v>641000000</v>
          </cell>
          <cell r="L892" t="str">
            <v>INCOME AVAILABLE FOR DISTRIBUTION</v>
          </cell>
          <cell r="M892" t="str">
            <v>1000341130111</v>
          </cell>
          <cell r="N892" t="str">
            <v>IG AGF Canadian Balanced Fund</v>
          </cell>
          <cell r="O892">
            <v>2922.73</v>
          </cell>
          <cell r="P892">
            <v>2096</v>
          </cell>
        </row>
        <row r="893">
          <cell r="K893" t="str">
            <v>641000000</v>
          </cell>
          <cell r="L893" t="str">
            <v>INCOME AVAILABLE FOR DISTRIBUTION</v>
          </cell>
          <cell r="M893" t="str">
            <v>1000341320111</v>
          </cell>
          <cell r="N893" t="str">
            <v>IG Rothschild Canadian Balanced Fund</v>
          </cell>
          <cell r="O893">
            <v>0</v>
          </cell>
          <cell r="P893">
            <v>0</v>
          </cell>
        </row>
        <row r="894">
          <cell r="K894" t="str">
            <v>641000000</v>
          </cell>
          <cell r="L894" t="str">
            <v>INCOME AVAILABLE FOR DISTRIBUTION</v>
          </cell>
          <cell r="M894" t="str">
            <v>1000351130111</v>
          </cell>
          <cell r="N894" t="str">
            <v>IG AGF International Equity Fund</v>
          </cell>
          <cell r="O894">
            <v>-9276.74</v>
          </cell>
          <cell r="P894">
            <v>-6129</v>
          </cell>
        </row>
        <row r="895">
          <cell r="K895" t="str">
            <v>641000000</v>
          </cell>
          <cell r="L895" t="str">
            <v>INCOME AVAILABLE FOR DISTRIBUTION</v>
          </cell>
          <cell r="M895" t="str">
            <v>1000351320111</v>
          </cell>
          <cell r="N895" t="str">
            <v>IG Rothschild International Equity Fund</v>
          </cell>
          <cell r="O895">
            <v>0</v>
          </cell>
          <cell r="P895">
            <v>0</v>
          </cell>
        </row>
        <row r="896">
          <cell r="K896" t="str">
            <v>641000000</v>
          </cell>
          <cell r="L896" t="str">
            <v>INCOME AVAILABLE FOR DISTRIBUTION</v>
          </cell>
          <cell r="M896" t="str">
            <v>1000361130111</v>
          </cell>
          <cell r="N896" t="str">
            <v>IG AGF International Bond Fund</v>
          </cell>
          <cell r="O896">
            <v>605.04999999999995</v>
          </cell>
          <cell r="P896">
            <v>450</v>
          </cell>
        </row>
        <row r="897">
          <cell r="K897" t="str">
            <v>641000000</v>
          </cell>
          <cell r="L897" t="str">
            <v>INCOME AVAILABLE FOR DISTRIBUTION</v>
          </cell>
          <cell r="M897" t="str">
            <v>1000361320111</v>
          </cell>
          <cell r="N897" t="str">
            <v>IG Rothschild International Bond Fund</v>
          </cell>
          <cell r="O897">
            <v>0</v>
          </cell>
          <cell r="P897">
            <v>0</v>
          </cell>
        </row>
        <row r="898">
          <cell r="K898" t="str">
            <v>641000000</v>
          </cell>
          <cell r="L898" t="str">
            <v>INCOME AVAILABLE FOR DISTRIBUTION</v>
          </cell>
          <cell r="M898" t="str">
            <v>1000371110111</v>
          </cell>
          <cell r="N898" t="str">
            <v>Investors Canadian Small Cap Fund</v>
          </cell>
          <cell r="O898">
            <v>-14802.38</v>
          </cell>
          <cell r="P898">
            <v>-7151</v>
          </cell>
        </row>
        <row r="899">
          <cell r="K899" t="str">
            <v>641000000</v>
          </cell>
          <cell r="L899" t="str">
            <v>INCOME AVAILABLE FOR DISTRIBUTION</v>
          </cell>
          <cell r="M899" t="str">
            <v>10003711101110090</v>
          </cell>
          <cell r="N899" t="str">
            <v>IG Cdn Small Cap - IWAR</v>
          </cell>
          <cell r="O899">
            <v>196.19</v>
          </cell>
          <cell r="P899">
            <v>112.2</v>
          </cell>
        </row>
        <row r="900">
          <cell r="K900" t="str">
            <v>641000000</v>
          </cell>
          <cell r="L900" t="str">
            <v>INCOME AVAILABLE FOR DISTRIBUTION</v>
          </cell>
          <cell r="M900" t="str">
            <v>1000381110111</v>
          </cell>
          <cell r="N900" t="str">
            <v>Investors US Opportunities Fund</v>
          </cell>
          <cell r="O900">
            <v>-8343.5400000000009</v>
          </cell>
          <cell r="P900">
            <v>-4610.3</v>
          </cell>
        </row>
        <row r="901">
          <cell r="K901" t="str">
            <v>641000000</v>
          </cell>
          <cell r="L901" t="str">
            <v>INCOME AVAILABLE FOR DISTRIBUTION</v>
          </cell>
          <cell r="M901" t="str">
            <v>10003811101110053</v>
          </cell>
          <cell r="N901" t="str">
            <v>Investors US Opportunities Fund - IRHP</v>
          </cell>
          <cell r="O901">
            <v>-31.96</v>
          </cell>
          <cell r="P901">
            <v>-16.7</v>
          </cell>
        </row>
        <row r="902">
          <cell r="K902" t="str">
            <v>641000000</v>
          </cell>
          <cell r="L902" t="str">
            <v>INCOME AVAILABLE FOR DISTRIBUTION</v>
          </cell>
          <cell r="M902" t="str">
            <v>1000391110111</v>
          </cell>
          <cell r="N902" t="str">
            <v>Investors Latin American Growth Fund</v>
          </cell>
          <cell r="O902">
            <v>-482.43</v>
          </cell>
          <cell r="P902">
            <v>-338</v>
          </cell>
        </row>
        <row r="903">
          <cell r="K903" t="str">
            <v>641000000</v>
          </cell>
          <cell r="L903" t="str">
            <v>INCOME AVAILABLE FOR DISTRIBUTION</v>
          </cell>
          <cell r="M903" t="str">
            <v>1000401110111</v>
          </cell>
          <cell r="N903" t="str">
            <v>Investors Canadian Natural Resource Fund</v>
          </cell>
          <cell r="O903">
            <v>-11131.59</v>
          </cell>
          <cell r="P903">
            <v>-6342.3</v>
          </cell>
        </row>
        <row r="904">
          <cell r="K904" t="str">
            <v>641000000</v>
          </cell>
          <cell r="L904" t="str">
            <v>INCOME AVAILABLE FOR DISTRIBUTION</v>
          </cell>
          <cell r="M904" t="str">
            <v>10004011101110053</v>
          </cell>
          <cell r="N904" t="str">
            <v>Investors Cdn Natural Resource - IRHP</v>
          </cell>
          <cell r="O904">
            <v>-31.96</v>
          </cell>
          <cell r="P904">
            <v>-16.7</v>
          </cell>
        </row>
        <row r="905">
          <cell r="K905" t="str">
            <v>641000000</v>
          </cell>
          <cell r="L905" t="str">
            <v>INCOME AVAILABLE FOR DISTRIBUTION</v>
          </cell>
          <cell r="M905" t="str">
            <v>1000411110111</v>
          </cell>
          <cell r="N905" t="str">
            <v>Investors Cdn High Yield Income Fund</v>
          </cell>
          <cell r="O905">
            <v>-23335.25</v>
          </cell>
          <cell r="P905">
            <v>-19085.89</v>
          </cell>
        </row>
        <row r="906">
          <cell r="K906" t="str">
            <v>641000000</v>
          </cell>
          <cell r="L906" t="str">
            <v>INCOME AVAILABLE FOR DISTRIBUTION</v>
          </cell>
          <cell r="M906" t="str">
            <v>10004111101110085</v>
          </cell>
          <cell r="N906" t="str">
            <v>IG Cdn High Yield Income - IWMC</v>
          </cell>
          <cell r="O906">
            <v>200.85</v>
          </cell>
          <cell r="P906">
            <v>133.84</v>
          </cell>
        </row>
        <row r="907">
          <cell r="K907" t="str">
            <v>641000000</v>
          </cell>
          <cell r="L907" t="str">
            <v>INCOME AVAILABLE FOR DISTRIBUTION</v>
          </cell>
          <cell r="M907" t="str">
            <v>10004111101110086</v>
          </cell>
          <cell r="N907" t="str">
            <v>IG Cdn High Yield Income - IWMP</v>
          </cell>
          <cell r="O907">
            <v>381.74</v>
          </cell>
          <cell r="P907">
            <v>254.52</v>
          </cell>
        </row>
        <row r="908">
          <cell r="K908" t="str">
            <v>641000000</v>
          </cell>
          <cell r="L908" t="str">
            <v>INCOME AVAILABLE FOR DISTRIBUTION</v>
          </cell>
          <cell r="M908" t="str">
            <v>10004111101110087</v>
          </cell>
          <cell r="N908" t="str">
            <v>IG Cdn High Yield Income - IWMA</v>
          </cell>
          <cell r="O908">
            <v>26.37</v>
          </cell>
          <cell r="P908">
            <v>18.559999999999999</v>
          </cell>
        </row>
        <row r="909">
          <cell r="K909" t="str">
            <v>641000000</v>
          </cell>
          <cell r="L909" t="str">
            <v>INCOME AVAILABLE FOR DISTRIBUTION</v>
          </cell>
          <cell r="M909" t="str">
            <v>10004111101110088</v>
          </cell>
          <cell r="N909" t="str">
            <v>IG Cdn High Yield Income - WMAR</v>
          </cell>
          <cell r="O909">
            <v>321.22000000000003</v>
          </cell>
          <cell r="P909">
            <v>193.05</v>
          </cell>
        </row>
        <row r="910">
          <cell r="K910" t="str">
            <v>641000000</v>
          </cell>
          <cell r="L910" t="str">
            <v>INCOME AVAILABLE FOR DISTRIBUTION</v>
          </cell>
          <cell r="M910" t="str">
            <v>1000427120111</v>
          </cell>
          <cell r="N910" t="str">
            <v>IG Sceptre Canadian Bond Fund</v>
          </cell>
          <cell r="O910">
            <v>11383.35</v>
          </cell>
          <cell r="P910">
            <v>7450</v>
          </cell>
        </row>
        <row r="911">
          <cell r="K911" t="str">
            <v>641000000</v>
          </cell>
          <cell r="L911" t="str">
            <v>INCOME AVAILABLE FOR DISTRIBUTION</v>
          </cell>
          <cell r="M911" t="str">
            <v>1000437120111</v>
          </cell>
          <cell r="N911" t="str">
            <v>IG Sceptre Canadian Equity Fund</v>
          </cell>
          <cell r="O911">
            <v>-9799.5300000000007</v>
          </cell>
          <cell r="P911">
            <v>-5673.78</v>
          </cell>
        </row>
        <row r="912">
          <cell r="K912" t="str">
            <v>641000000</v>
          </cell>
          <cell r="L912" t="str">
            <v>INCOME AVAILABLE FOR DISTRIBUTION</v>
          </cell>
          <cell r="M912" t="str">
            <v>10004371201110086</v>
          </cell>
          <cell r="N912" t="str">
            <v>IG Sceptre Cdn Equity - IWMP</v>
          </cell>
          <cell r="O912">
            <v>1036.1600000000001</v>
          </cell>
          <cell r="P912">
            <v>690.84</v>
          </cell>
        </row>
        <row r="913">
          <cell r="K913" t="str">
            <v>641000000</v>
          </cell>
          <cell r="L913" t="str">
            <v>INCOME AVAILABLE FOR DISTRIBUTION</v>
          </cell>
          <cell r="M913" t="str">
            <v>10004371201110089</v>
          </cell>
          <cell r="N913" t="str">
            <v>IG Sceptre Cdn Equity - IWAP</v>
          </cell>
          <cell r="O913">
            <v>-3.98</v>
          </cell>
          <cell r="P913">
            <v>0.36</v>
          </cell>
        </row>
        <row r="914">
          <cell r="K914" t="str">
            <v>641000000</v>
          </cell>
          <cell r="L914" t="str">
            <v>INCOME AVAILABLE FOR DISTRIBUTION</v>
          </cell>
          <cell r="M914" t="str">
            <v>10004371201110090</v>
          </cell>
          <cell r="N914" t="str">
            <v>IG Sceptre Cdn Equity - IWAR</v>
          </cell>
          <cell r="O914">
            <v>549.33000000000004</v>
          </cell>
          <cell r="P914">
            <v>314.16000000000003</v>
          </cell>
        </row>
        <row r="915">
          <cell r="K915" t="str">
            <v>641000000</v>
          </cell>
          <cell r="L915" t="str">
            <v>INCOME AVAILABLE FOR DISTRIBUTION</v>
          </cell>
          <cell r="M915" t="str">
            <v>1000447120111</v>
          </cell>
          <cell r="N915" t="str">
            <v>IG Sceptre Canadian Balanced Fund</v>
          </cell>
          <cell r="O915">
            <v>2038.27</v>
          </cell>
          <cell r="P915">
            <v>1088</v>
          </cell>
        </row>
        <row r="916">
          <cell r="K916" t="str">
            <v>641000000</v>
          </cell>
          <cell r="L916" t="str">
            <v>INCOME AVAILABLE FOR DISTRIBUTION</v>
          </cell>
          <cell r="M916" t="str">
            <v>1000451160111</v>
          </cell>
          <cell r="N916" t="str">
            <v>IG Beutel Goodman Canadian Balanced Fund</v>
          </cell>
          <cell r="O916">
            <v>532.67999999999995</v>
          </cell>
          <cell r="P916">
            <v>376</v>
          </cell>
        </row>
        <row r="917">
          <cell r="K917" t="str">
            <v>641000000</v>
          </cell>
          <cell r="L917" t="str">
            <v>INCOME AVAILABLE FOR DISTRIBUTION</v>
          </cell>
          <cell r="M917" t="str">
            <v>1000461160111</v>
          </cell>
          <cell r="N917" t="str">
            <v>IG Beutel Goodman Canadian Equity Fund</v>
          </cell>
          <cell r="O917">
            <v>-512.58000000000004</v>
          </cell>
          <cell r="P917">
            <v>-469.08</v>
          </cell>
        </row>
        <row r="918">
          <cell r="K918" t="str">
            <v>641000000</v>
          </cell>
          <cell r="L918" t="str">
            <v>INCOME AVAILABLE FOR DISTRIBUTION</v>
          </cell>
          <cell r="M918" t="str">
            <v>10004611601110084</v>
          </cell>
          <cell r="N918" t="str">
            <v>IG Beutel Cdn Equity - IWCP</v>
          </cell>
          <cell r="O918">
            <v>86.36</v>
          </cell>
          <cell r="P918">
            <v>63.12</v>
          </cell>
        </row>
        <row r="919">
          <cell r="K919" t="str">
            <v>641000000</v>
          </cell>
          <cell r="L919" t="str">
            <v>INCOME AVAILABLE FOR DISTRIBUTION</v>
          </cell>
          <cell r="M919" t="str">
            <v>1000471160111</v>
          </cell>
          <cell r="N919" t="str">
            <v>IG Beutel Goodman Cdn Small Cap Fund</v>
          </cell>
          <cell r="O919">
            <v>-9033.35</v>
          </cell>
          <cell r="P919">
            <v>-5955.41</v>
          </cell>
        </row>
        <row r="920">
          <cell r="K920" t="str">
            <v>641000000</v>
          </cell>
          <cell r="L920" t="str">
            <v>INCOME AVAILABLE FOR DISTRIBUTION</v>
          </cell>
          <cell r="M920" t="str">
            <v>10004711601110087</v>
          </cell>
          <cell r="N920" t="str">
            <v>IG Beutel Small Cap - IWMA</v>
          </cell>
          <cell r="O920">
            <v>23.08</v>
          </cell>
          <cell r="P920">
            <v>16.239999999999998</v>
          </cell>
        </row>
        <row r="921">
          <cell r="K921" t="str">
            <v>641000000</v>
          </cell>
          <cell r="L921" t="str">
            <v>INCOME AVAILABLE FOR DISTRIBUTION</v>
          </cell>
          <cell r="M921" t="str">
            <v>10004711601110088</v>
          </cell>
          <cell r="N921" t="str">
            <v>IG Beutel Small Cap - WMAR</v>
          </cell>
          <cell r="O921">
            <v>578.19000000000005</v>
          </cell>
          <cell r="P921">
            <v>347.49</v>
          </cell>
        </row>
        <row r="922">
          <cell r="K922" t="str">
            <v>641000000</v>
          </cell>
          <cell r="L922" t="str">
            <v>INCOME AVAILABLE FOR DISTRIBUTION</v>
          </cell>
          <cell r="M922" t="str">
            <v>1000481110111</v>
          </cell>
          <cell r="N922" t="str">
            <v>Investors US Money Market Fund</v>
          </cell>
          <cell r="O922">
            <v>245.24</v>
          </cell>
          <cell r="P922">
            <v>145</v>
          </cell>
        </row>
        <row r="923">
          <cell r="K923" t="str">
            <v>641000000</v>
          </cell>
          <cell r="L923" t="str">
            <v>INCOME AVAILABLE FOR DISTRIBUTION</v>
          </cell>
          <cell r="M923" t="str">
            <v>1000491110111</v>
          </cell>
          <cell r="N923" t="str">
            <v>Investors Canadian Small Cap Fund II</v>
          </cell>
          <cell r="O923">
            <v>-61430.51</v>
          </cell>
          <cell r="P923">
            <v>-45169.599999999999</v>
          </cell>
        </row>
        <row r="924">
          <cell r="K924" t="str">
            <v>641000000</v>
          </cell>
          <cell r="L924" t="str">
            <v>INCOME AVAILABLE FOR DISTRIBUTION</v>
          </cell>
          <cell r="M924" t="str">
            <v>10004911101110053</v>
          </cell>
          <cell r="N924" t="str">
            <v>Investors Canadian Small Cap II - IRHP</v>
          </cell>
          <cell r="O924">
            <v>-63.92</v>
          </cell>
          <cell r="P924">
            <v>-33.4</v>
          </cell>
        </row>
        <row r="925">
          <cell r="K925" t="str">
            <v>641000000</v>
          </cell>
          <cell r="L925" t="str">
            <v>INCOME AVAILABLE FOR DISTRIBUTION</v>
          </cell>
          <cell r="M925" t="str">
            <v>1000501110111</v>
          </cell>
          <cell r="N925" t="str">
            <v>Investors Canadian Enterprise Fund</v>
          </cell>
          <cell r="O925">
            <v>3016.98</v>
          </cell>
          <cell r="P925">
            <v>-966.62</v>
          </cell>
        </row>
        <row r="926">
          <cell r="K926" t="str">
            <v>641000000</v>
          </cell>
          <cell r="L926" t="str">
            <v>INCOME AVAILABLE FOR DISTRIBUTION</v>
          </cell>
          <cell r="M926" t="str">
            <v>10005011101110053</v>
          </cell>
          <cell r="N926" t="str">
            <v>Investors Canadian Enterprise - IRHP</v>
          </cell>
          <cell r="O926">
            <v>-287.64999999999998</v>
          </cell>
          <cell r="P926">
            <v>-150.30000000000001</v>
          </cell>
        </row>
        <row r="927">
          <cell r="K927" t="str">
            <v>641000000</v>
          </cell>
          <cell r="L927" t="str">
            <v>INCOME AVAILABLE FOR DISTRIBUTION</v>
          </cell>
          <cell r="M927" t="str">
            <v>10005011101110086</v>
          </cell>
          <cell r="N927" t="str">
            <v>IG Cdn Enterprise - IWMP</v>
          </cell>
          <cell r="O927">
            <v>763.49</v>
          </cell>
          <cell r="P927">
            <v>509.04</v>
          </cell>
        </row>
        <row r="928">
          <cell r="K928" t="str">
            <v>641000000</v>
          </cell>
          <cell r="L928" t="str">
            <v>INCOME AVAILABLE FOR DISTRIBUTION</v>
          </cell>
          <cell r="M928" t="str">
            <v>1000511110111</v>
          </cell>
          <cell r="N928" t="str">
            <v>Investors Global Science &amp; Tech Fund</v>
          </cell>
          <cell r="O928">
            <v>-12963.21</v>
          </cell>
          <cell r="P928">
            <v>-10721.09</v>
          </cell>
        </row>
        <row r="929">
          <cell r="K929" t="str">
            <v>641000000</v>
          </cell>
          <cell r="L929" t="str">
            <v>INCOME AVAILABLE FOR DISTRIBUTION</v>
          </cell>
          <cell r="M929" t="str">
            <v>10005111101110053</v>
          </cell>
          <cell r="N929" t="str">
            <v>Investors Global Science &amp; Tech - IRHP</v>
          </cell>
          <cell r="O929">
            <v>-31.96</v>
          </cell>
          <cell r="P929">
            <v>-16.7</v>
          </cell>
        </row>
        <row r="930">
          <cell r="K930" t="str">
            <v>641000000</v>
          </cell>
          <cell r="L930" t="str">
            <v>INCOME AVAILABLE FOR DISTRIBUTION</v>
          </cell>
          <cell r="M930" t="str">
            <v>10005111101110089</v>
          </cell>
          <cell r="N930" t="str">
            <v>IG Global Science &amp; Tech - IWAP</v>
          </cell>
          <cell r="O930">
            <v>-1.55</v>
          </cell>
          <cell r="P930">
            <v>0.14000000000000001</v>
          </cell>
        </row>
        <row r="931">
          <cell r="K931" t="str">
            <v>641000000</v>
          </cell>
          <cell r="L931" t="str">
            <v>INCOME AVAILABLE FOR DISTRIBUTION</v>
          </cell>
          <cell r="M931" t="str">
            <v>10005111101110090</v>
          </cell>
          <cell r="N931" t="str">
            <v>IG Global Science &amp; Tech - IWAR</v>
          </cell>
          <cell r="O931">
            <v>98.09</v>
          </cell>
          <cell r="P931">
            <v>56.1</v>
          </cell>
        </row>
        <row r="932">
          <cell r="K932" t="str">
            <v>641000000</v>
          </cell>
          <cell r="L932" t="str">
            <v>INCOME AVAILABLE FOR DISTRIBUTION</v>
          </cell>
          <cell r="M932" t="str">
            <v>10005111101110093</v>
          </cell>
          <cell r="N932" t="str">
            <v>IG Global Science &amp; Tech RSP Fund</v>
          </cell>
          <cell r="O932">
            <v>631.17999999999995</v>
          </cell>
          <cell r="P932">
            <v>414</v>
          </cell>
        </row>
        <row r="933">
          <cell r="K933" t="str">
            <v>641000000</v>
          </cell>
          <cell r="L933" t="str">
            <v>INCOME AVAILABLE FOR DISTRIBUTION</v>
          </cell>
          <cell r="M933" t="str">
            <v>1000521110111</v>
          </cell>
          <cell r="N933" t="str">
            <v>Investors Canadian Balanced Fund</v>
          </cell>
          <cell r="O933">
            <v>6916.85</v>
          </cell>
          <cell r="P933">
            <v>4607</v>
          </cell>
        </row>
        <row r="934">
          <cell r="K934" t="str">
            <v>641000000</v>
          </cell>
          <cell r="L934" t="str">
            <v>INCOME AVAILABLE FOR DISTRIBUTION</v>
          </cell>
          <cell r="M934" t="str">
            <v>1000541110111</v>
          </cell>
          <cell r="N934" t="str">
            <v>Investors Quebec Enterprise Fund</v>
          </cell>
          <cell r="O934">
            <v>-3853.42</v>
          </cell>
          <cell r="P934">
            <v>-2395</v>
          </cell>
        </row>
        <row r="935">
          <cell r="K935" t="str">
            <v>641000000</v>
          </cell>
          <cell r="L935" t="str">
            <v>INCOME AVAILABLE FOR DISTRIBUTION</v>
          </cell>
          <cell r="M935" t="str">
            <v>1000557150111</v>
          </cell>
          <cell r="N935" t="str">
            <v>IG Templeton International Equity Fund</v>
          </cell>
          <cell r="O935">
            <v>636.16999999999996</v>
          </cell>
          <cell r="P935">
            <v>74.569999999999993</v>
          </cell>
        </row>
        <row r="936">
          <cell r="K936" t="str">
            <v>641000000</v>
          </cell>
          <cell r="L936" t="str">
            <v>INCOME AVAILABLE FOR DISTRIBUTION</v>
          </cell>
          <cell r="M936" t="str">
            <v>10005571501110085</v>
          </cell>
          <cell r="N936" t="str">
            <v>IG Templeton Intl Equity - IWMC</v>
          </cell>
          <cell r="O936">
            <v>527.24</v>
          </cell>
          <cell r="P936">
            <v>351.33</v>
          </cell>
        </row>
        <row r="937">
          <cell r="K937" t="str">
            <v>641000000</v>
          </cell>
          <cell r="L937" t="str">
            <v>INCOME AVAILABLE FOR DISTRIBUTION</v>
          </cell>
          <cell r="M937" t="str">
            <v>1000561390111</v>
          </cell>
          <cell r="N937" t="str">
            <v>IG MKF Ivy European Fund</v>
          </cell>
          <cell r="O937">
            <v>-1961.12</v>
          </cell>
          <cell r="P937">
            <v>-807.57</v>
          </cell>
        </row>
        <row r="938">
          <cell r="K938" t="str">
            <v>641000000</v>
          </cell>
          <cell r="L938" t="str">
            <v>INCOME AVAILABLE FOR DISTRIBUTION</v>
          </cell>
          <cell r="M938" t="str">
            <v>10005613901110087</v>
          </cell>
          <cell r="N938" t="str">
            <v>IG MKF Ivy European Fund - IWMA</v>
          </cell>
          <cell r="O938">
            <v>46.15</v>
          </cell>
          <cell r="P938">
            <v>18.899999999999999</v>
          </cell>
        </row>
        <row r="939">
          <cell r="K939" t="str">
            <v>641000000</v>
          </cell>
          <cell r="L939" t="str">
            <v>INCOME AVAILABLE FOR DISTRIBUTION</v>
          </cell>
          <cell r="M939" t="str">
            <v>10005613901110088</v>
          </cell>
          <cell r="N939" t="str">
            <v>IG MKF Ivy European Fund - WMAR</v>
          </cell>
          <cell r="O939">
            <v>578.19000000000005</v>
          </cell>
          <cell r="P939">
            <v>123.75</v>
          </cell>
        </row>
        <row r="940">
          <cell r="K940" t="str">
            <v>641000000</v>
          </cell>
          <cell r="L940" t="str">
            <v>INCOME AVAILABLE FOR DISTRIBUTION</v>
          </cell>
          <cell r="M940" t="str">
            <v>1000561730111</v>
          </cell>
          <cell r="N940" t="str">
            <v>IG Scudder European Growth Fund</v>
          </cell>
          <cell r="O940">
            <v>0</v>
          </cell>
          <cell r="P940">
            <v>-469</v>
          </cell>
        </row>
        <row r="941">
          <cell r="K941" t="str">
            <v>641000000</v>
          </cell>
          <cell r="L941" t="str">
            <v>INCOME AVAILABLE FOR DISTRIBUTION</v>
          </cell>
          <cell r="M941" t="str">
            <v>10005617301110087</v>
          </cell>
          <cell r="N941" t="str">
            <v>IG Scudder European Growth - IWMA</v>
          </cell>
          <cell r="O941">
            <v>0</v>
          </cell>
          <cell r="P941">
            <v>13.58</v>
          </cell>
        </row>
        <row r="942">
          <cell r="K942" t="str">
            <v>641000000</v>
          </cell>
          <cell r="L942" t="str">
            <v>INCOME AVAILABLE FOR DISTRIBUTION</v>
          </cell>
          <cell r="M942" t="str">
            <v>10005617301110088</v>
          </cell>
          <cell r="N942" t="str">
            <v>IG Scudder European Growth - WMAR</v>
          </cell>
          <cell r="O942">
            <v>0</v>
          </cell>
          <cell r="P942">
            <v>223.74</v>
          </cell>
        </row>
        <row r="943">
          <cell r="K943" t="str">
            <v>641000000</v>
          </cell>
          <cell r="L943" t="str">
            <v>INCOME AVAILABLE FOR DISTRIBUTION</v>
          </cell>
          <cell r="M943" t="str">
            <v>1000571390111</v>
          </cell>
          <cell r="N943" t="str">
            <v>IG MKF Select Managers Cdn Fund</v>
          </cell>
          <cell r="O943">
            <v>121.73</v>
          </cell>
          <cell r="P943">
            <v>128.84</v>
          </cell>
        </row>
        <row r="944">
          <cell r="K944" t="str">
            <v>641000000</v>
          </cell>
          <cell r="L944" t="str">
            <v>INCOME AVAILABLE FOR DISTRIBUTION</v>
          </cell>
          <cell r="M944" t="str">
            <v>10005713901110085</v>
          </cell>
          <cell r="N944" t="str">
            <v>IG MKF Select Mgrs Cdn - IWMC</v>
          </cell>
          <cell r="O944">
            <v>301.27999999999997</v>
          </cell>
          <cell r="P944">
            <v>93</v>
          </cell>
        </row>
        <row r="945">
          <cell r="K945" t="str">
            <v>641000000</v>
          </cell>
          <cell r="L945" t="str">
            <v>INCOME AVAILABLE FOR DISTRIBUTION</v>
          </cell>
          <cell r="M945" t="str">
            <v>1000571730111</v>
          </cell>
          <cell r="N945" t="str">
            <v>IG Scudder Canadian All Cap Fund</v>
          </cell>
          <cell r="O945">
            <v>0</v>
          </cell>
          <cell r="P945">
            <v>-312.8</v>
          </cell>
        </row>
        <row r="946">
          <cell r="K946" t="str">
            <v>641000000</v>
          </cell>
          <cell r="L946" t="str">
            <v>INCOME AVAILABLE FOR DISTRIBUTION</v>
          </cell>
          <cell r="M946" t="str">
            <v>10005717301110085</v>
          </cell>
          <cell r="N946" t="str">
            <v>IG Scudder Cdn All Cap - IWMC</v>
          </cell>
          <cell r="O946">
            <v>0</v>
          </cell>
          <cell r="P946">
            <v>107.76</v>
          </cell>
        </row>
        <row r="947">
          <cell r="K947" t="str">
            <v>641000000</v>
          </cell>
          <cell r="L947" t="str">
            <v>INCOME AVAILABLE FOR DISTRIBUTION</v>
          </cell>
          <cell r="M947" t="str">
            <v>1000581130111</v>
          </cell>
          <cell r="N947" t="str">
            <v>IG AGF Canadian Diversified Growth Fund</v>
          </cell>
          <cell r="O947">
            <v>-6034.4</v>
          </cell>
          <cell r="P947">
            <v>-3835</v>
          </cell>
        </row>
        <row r="948">
          <cell r="K948" t="str">
            <v>641000000</v>
          </cell>
          <cell r="L948" t="str">
            <v>INCOME AVAILABLE FOR DISTRIBUTION</v>
          </cell>
          <cell r="M948" t="str">
            <v>1000591130111</v>
          </cell>
          <cell r="N948" t="str">
            <v>IG AGF US Growth Fund</v>
          </cell>
          <cell r="O948">
            <v>-4626.67</v>
          </cell>
          <cell r="P948">
            <v>-2888.06</v>
          </cell>
        </row>
        <row r="949">
          <cell r="K949" t="str">
            <v>641000000</v>
          </cell>
          <cell r="L949" t="str">
            <v>INCOME AVAILABLE FOR DISTRIBUTION</v>
          </cell>
          <cell r="M949" t="str">
            <v>10005911301110087</v>
          </cell>
          <cell r="N949" t="str">
            <v>IG AGF US Growth - IWMA</v>
          </cell>
          <cell r="O949">
            <v>39.56</v>
          </cell>
          <cell r="P949">
            <v>27.84</v>
          </cell>
        </row>
        <row r="950">
          <cell r="K950" t="str">
            <v>641000000</v>
          </cell>
          <cell r="L950" t="str">
            <v>INCOME AVAILABLE FOR DISTRIBUTION</v>
          </cell>
          <cell r="M950" t="str">
            <v>10005911301110088</v>
          </cell>
          <cell r="N950" t="str">
            <v>IG AGF US Growth - WMAR</v>
          </cell>
          <cell r="O950">
            <v>385.46</v>
          </cell>
          <cell r="P950">
            <v>231.66</v>
          </cell>
        </row>
        <row r="951">
          <cell r="K951" t="str">
            <v>641000000</v>
          </cell>
          <cell r="L951" t="str">
            <v>INCOME AVAILABLE FOR DISTRIBUTION</v>
          </cell>
          <cell r="M951" t="str">
            <v>10005911301110094</v>
          </cell>
          <cell r="N951" t="str">
            <v>IG AGF US Growth RSP Fund</v>
          </cell>
          <cell r="O951">
            <v>532.67999999999995</v>
          </cell>
          <cell r="P951">
            <v>359</v>
          </cell>
        </row>
        <row r="952">
          <cell r="K952" t="str">
            <v>641000000</v>
          </cell>
          <cell r="L952" t="str">
            <v>INCOME AVAILABLE FOR DISTRIBUTION</v>
          </cell>
          <cell r="M952" t="str">
            <v>1000601130111</v>
          </cell>
          <cell r="N952" t="str">
            <v>IG AGF Asian Growth Fund</v>
          </cell>
          <cell r="O952">
            <v>355.79</v>
          </cell>
          <cell r="P952">
            <v>30</v>
          </cell>
        </row>
        <row r="953">
          <cell r="K953" t="str">
            <v>641000000</v>
          </cell>
          <cell r="L953" t="str">
            <v>INCOME AVAILABLE FOR DISTRIBUTION</v>
          </cell>
          <cell r="M953" t="str">
            <v>1000611480111</v>
          </cell>
          <cell r="N953" t="str">
            <v>IG MAXXUM Income Fund</v>
          </cell>
          <cell r="O953">
            <v>1793.03</v>
          </cell>
          <cell r="P953">
            <v>1377.6</v>
          </cell>
        </row>
        <row r="954">
          <cell r="K954" t="str">
            <v>641000000</v>
          </cell>
          <cell r="L954" t="str">
            <v>INCOME AVAILABLE FOR DISTRIBUTION</v>
          </cell>
          <cell r="M954" t="str">
            <v>10006114801110084</v>
          </cell>
          <cell r="N954" t="str">
            <v>IG Maxxum Income - IWCP</v>
          </cell>
          <cell r="O954">
            <v>71.959999999999994</v>
          </cell>
          <cell r="P954">
            <v>52.6</v>
          </cell>
        </row>
        <row r="955">
          <cell r="K955" t="str">
            <v>641000000</v>
          </cell>
          <cell r="L955" t="str">
            <v>INCOME AVAILABLE FOR DISTRIBUTION</v>
          </cell>
          <cell r="M955" t="str">
            <v>1000621480111</v>
          </cell>
          <cell r="N955" t="str">
            <v>IG MAXXUM Dividend Fund</v>
          </cell>
          <cell r="O955">
            <v>267.35000000000002</v>
          </cell>
          <cell r="P955">
            <v>202</v>
          </cell>
        </row>
        <row r="956">
          <cell r="K956" t="str">
            <v>641000000</v>
          </cell>
          <cell r="L956" t="str">
            <v>INCOME AVAILABLE FOR DISTRIBUTION</v>
          </cell>
          <cell r="M956" t="str">
            <v>1000671110111</v>
          </cell>
          <cell r="N956" t="str">
            <v>Investors Global e.Commerce Fund</v>
          </cell>
          <cell r="O956">
            <v>-428.56</v>
          </cell>
          <cell r="P956">
            <v>-858.79</v>
          </cell>
        </row>
        <row r="957">
          <cell r="K957" t="str">
            <v>641000000</v>
          </cell>
          <cell r="L957" t="str">
            <v>INCOME AVAILABLE FOR DISTRIBUTION</v>
          </cell>
          <cell r="M957" t="str">
            <v>10006711101110089</v>
          </cell>
          <cell r="N957" t="str">
            <v>IG Global e.Commerce - IWAP</v>
          </cell>
          <cell r="O957">
            <v>-1.55</v>
          </cell>
          <cell r="P957">
            <v>0.14000000000000001</v>
          </cell>
        </row>
        <row r="958">
          <cell r="K958" t="str">
            <v>641000000</v>
          </cell>
          <cell r="L958" t="str">
            <v>INCOME AVAILABLE FOR DISTRIBUTION</v>
          </cell>
          <cell r="M958" t="str">
            <v>10006711101110090</v>
          </cell>
          <cell r="N958" t="str">
            <v>IG Global e.Commerce - IWAR</v>
          </cell>
          <cell r="O958">
            <v>98.09</v>
          </cell>
          <cell r="P958">
            <v>56.1</v>
          </cell>
        </row>
        <row r="959">
          <cell r="K959" t="str">
            <v>641000000</v>
          </cell>
          <cell r="L959" t="str">
            <v>INCOME AVAILABLE FOR DISTRIBUTION</v>
          </cell>
          <cell r="M959" t="str">
            <v>1000681950111</v>
          </cell>
          <cell r="N959" t="str">
            <v>Investors Mergers &amp; Acquisitions Fund</v>
          </cell>
          <cell r="O959">
            <v>-3817.23</v>
          </cell>
          <cell r="P959">
            <v>-2657</v>
          </cell>
        </row>
        <row r="960">
          <cell r="K960" t="str">
            <v>641000000</v>
          </cell>
          <cell r="L960" t="str">
            <v>INCOME AVAILABLE FOR DISTRIBUTION</v>
          </cell>
          <cell r="M960" t="str">
            <v>1000691110111</v>
          </cell>
          <cell r="N960" t="str">
            <v>Investors European Mid-Cap Growth Fund</v>
          </cell>
          <cell r="O960">
            <v>2412.15</v>
          </cell>
          <cell r="P960">
            <v>792</v>
          </cell>
        </row>
        <row r="961">
          <cell r="K961" t="str">
            <v>641000000</v>
          </cell>
          <cell r="L961" t="str">
            <v>INCOME AVAILABLE FOR DISTRIBUTION</v>
          </cell>
          <cell r="M961" t="str">
            <v>1000702190111</v>
          </cell>
          <cell r="N961" t="str">
            <v>IG Janus American Equity Fund</v>
          </cell>
          <cell r="O961">
            <v>152.66999999999999</v>
          </cell>
          <cell r="P961">
            <v>1119</v>
          </cell>
        </row>
        <row r="962">
          <cell r="K962" t="str">
            <v>641000000</v>
          </cell>
          <cell r="L962" t="str">
            <v>INCOME AVAILABLE FOR DISTRIBUTION</v>
          </cell>
          <cell r="M962" t="str">
            <v>10007021901110086</v>
          </cell>
          <cell r="N962" t="str">
            <v>IG Janus American Equity - IWMP</v>
          </cell>
          <cell r="O962">
            <v>436.28</v>
          </cell>
          <cell r="P962">
            <v>290.88</v>
          </cell>
        </row>
        <row r="963">
          <cell r="K963" t="str">
            <v>641000000</v>
          </cell>
          <cell r="L963" t="str">
            <v>INCOME AVAILABLE FOR DISTRIBUTION</v>
          </cell>
          <cell r="M963" t="str">
            <v>10007021901110089</v>
          </cell>
          <cell r="N963" t="str">
            <v>IG Janus American Equity - IWAP</v>
          </cell>
          <cell r="O963">
            <v>-1.77</v>
          </cell>
          <cell r="P963">
            <v>0.16</v>
          </cell>
        </row>
        <row r="964">
          <cell r="K964" t="str">
            <v>641000000</v>
          </cell>
          <cell r="L964" t="str">
            <v>INCOME AVAILABLE FOR DISTRIBUTION</v>
          </cell>
          <cell r="M964" t="str">
            <v>10007021901110090</v>
          </cell>
          <cell r="N964" t="str">
            <v>IG Janus American Equity - IWAR</v>
          </cell>
          <cell r="O964">
            <v>137.33000000000001</v>
          </cell>
          <cell r="P964">
            <v>78.540000000000006</v>
          </cell>
        </row>
        <row r="965">
          <cell r="K965" t="str">
            <v>641000000</v>
          </cell>
          <cell r="L965" t="str">
            <v>INCOME AVAILABLE FOR DISTRIBUTION</v>
          </cell>
          <cell r="M965" t="str">
            <v>1000712190111</v>
          </cell>
          <cell r="N965" t="str">
            <v>IG Janus Global Equity Fund</v>
          </cell>
          <cell r="O965">
            <v>-2343.81</v>
          </cell>
          <cell r="P965">
            <v>-1623</v>
          </cell>
        </row>
        <row r="966">
          <cell r="K966" t="str">
            <v>641000000</v>
          </cell>
          <cell r="L966" t="str">
            <v>INCOME AVAILABLE FOR DISTRIBUTION</v>
          </cell>
          <cell r="M966" t="str">
            <v>1000721290111</v>
          </cell>
          <cell r="N966" t="str">
            <v>IG Fidelity US Equity Fund</v>
          </cell>
          <cell r="O966">
            <v>-569.87</v>
          </cell>
          <cell r="P966">
            <v>-348.02</v>
          </cell>
        </row>
        <row r="967">
          <cell r="K967" t="str">
            <v>641000000</v>
          </cell>
          <cell r="L967" t="str">
            <v>INCOME AVAILABLE FOR DISTRIBUTION</v>
          </cell>
          <cell r="M967" t="str">
            <v>10007212901110084</v>
          </cell>
          <cell r="N967" t="str">
            <v>IG Fidelity US Equity - IWCP</v>
          </cell>
          <cell r="O967">
            <v>21.59</v>
          </cell>
          <cell r="P967">
            <v>15.78</v>
          </cell>
        </row>
        <row r="968">
          <cell r="K968" t="str">
            <v>641000000</v>
          </cell>
          <cell r="L968" t="str">
            <v>INCOME AVAILABLE FOR DISTRIBUTION</v>
          </cell>
          <cell r="M968" t="str">
            <v>1000731290111</v>
          </cell>
          <cell r="N968" t="str">
            <v>IG Fidelity Global Equity Fund</v>
          </cell>
          <cell r="O968">
            <v>-2132.58</v>
          </cell>
          <cell r="P968">
            <v>-671.24</v>
          </cell>
        </row>
        <row r="969">
          <cell r="K969" t="str">
            <v>641000000</v>
          </cell>
          <cell r="L969" t="str">
            <v>INCOME AVAILABLE FOR DISTRIBUTION</v>
          </cell>
          <cell r="M969" t="str">
            <v>10007312901110086</v>
          </cell>
          <cell r="N969" t="str">
            <v>IG Fidelity Global Equity - IWMP</v>
          </cell>
          <cell r="O969">
            <v>436.28</v>
          </cell>
          <cell r="P969">
            <v>290.88</v>
          </cell>
        </row>
        <row r="970">
          <cell r="K970" t="str">
            <v>641000000</v>
          </cell>
          <cell r="L970" t="str">
            <v>INCOME AVAILABLE FOR DISTRIBUTION</v>
          </cell>
          <cell r="M970" t="str">
            <v>1000741290111</v>
          </cell>
          <cell r="N970" t="str">
            <v>IG Fidelity Canadian Equity Fund</v>
          </cell>
          <cell r="O970">
            <v>-2336.85</v>
          </cell>
          <cell r="P970">
            <v>-1621.31</v>
          </cell>
        </row>
        <row r="971">
          <cell r="K971" t="str">
            <v>641000000</v>
          </cell>
          <cell r="L971" t="str">
            <v>INCOME AVAILABLE FOR DISTRIBUTION</v>
          </cell>
          <cell r="M971" t="str">
            <v>10007412901110087</v>
          </cell>
          <cell r="N971" t="str">
            <v>IG Fidelity Cdn Equity - IWMA</v>
          </cell>
          <cell r="O971">
            <v>39.56</v>
          </cell>
          <cell r="P971">
            <v>27.84</v>
          </cell>
        </row>
        <row r="972">
          <cell r="K972" t="str">
            <v>641000000</v>
          </cell>
          <cell r="L972" t="str">
            <v>INCOME AVAILABLE FOR DISTRIBUTION</v>
          </cell>
          <cell r="M972" t="str">
            <v>10007412901110088</v>
          </cell>
          <cell r="N972" t="str">
            <v>IG Fidelity Cdn Equity - WMAR</v>
          </cell>
          <cell r="O972">
            <v>1477.6</v>
          </cell>
          <cell r="P972">
            <v>888.03</v>
          </cell>
        </row>
        <row r="973">
          <cell r="K973" t="str">
            <v>641000000</v>
          </cell>
          <cell r="L973" t="str">
            <v>INCOME AVAILABLE FOR DISTRIBUTION</v>
          </cell>
          <cell r="M973" t="str">
            <v>1000751290111</v>
          </cell>
          <cell r="N973" t="str">
            <v>IG Fidelity Canadian Allocation Fund</v>
          </cell>
          <cell r="O973">
            <v>80.41</v>
          </cell>
          <cell r="P973">
            <v>84</v>
          </cell>
        </row>
        <row r="974">
          <cell r="K974" t="str">
            <v>641000000</v>
          </cell>
          <cell r="L974" t="str">
            <v>INCOME AVAILABLE FOR DISTRIBUTION</v>
          </cell>
          <cell r="M974" t="str">
            <v>1000761110111</v>
          </cell>
          <cell r="N974" t="str">
            <v>Investors High Yield Money Market Fund</v>
          </cell>
          <cell r="O974">
            <v>2605.13</v>
          </cell>
          <cell r="P974">
            <v>2033</v>
          </cell>
        </row>
        <row r="975">
          <cell r="K975" t="str">
            <v>641000000</v>
          </cell>
          <cell r="L975" t="str">
            <v>INCOME AVAILABLE FOR DISTRIBUTION</v>
          </cell>
          <cell r="M975" t="str">
            <v>1000911110111</v>
          </cell>
          <cell r="N975" t="str">
            <v>Investors Global Financial Services Fund</v>
          </cell>
          <cell r="O975">
            <v>176.89</v>
          </cell>
          <cell r="P975">
            <v>-1</v>
          </cell>
        </row>
        <row r="976">
          <cell r="K976" t="str">
            <v>641000000</v>
          </cell>
          <cell r="L976" t="str">
            <v>INCOME AVAILABLE FOR DISTRIBUTION</v>
          </cell>
          <cell r="M976" t="str">
            <v>1000921110111</v>
          </cell>
          <cell r="N976" t="str">
            <v>Investors Pan Asian Growth Fund</v>
          </cell>
          <cell r="O976">
            <v>-110.56</v>
          </cell>
          <cell r="P976">
            <v>-78</v>
          </cell>
        </row>
        <row r="977">
          <cell r="K977" t="str">
            <v>641000000</v>
          </cell>
          <cell r="L977" t="str">
            <v>INCOME AVAILABLE FOR DISTRIBUTION</v>
          </cell>
          <cell r="M977" t="str">
            <v>1000951110111</v>
          </cell>
          <cell r="N977" t="str">
            <v>Investors Canadian Large Cap Value Corp Class</v>
          </cell>
          <cell r="O977">
            <v>0</v>
          </cell>
          <cell r="P977">
            <v>-1</v>
          </cell>
        </row>
        <row r="978">
          <cell r="K978" t="str">
            <v>641000000</v>
          </cell>
          <cell r="L978" t="str">
            <v>INCOME AVAILABLE FOR DISTRIBUTION</v>
          </cell>
          <cell r="M978" t="str">
            <v>1000961110111</v>
          </cell>
          <cell r="N978" t="str">
            <v>Investors Canadian Equity Corp Class</v>
          </cell>
          <cell r="O978">
            <v>0</v>
          </cell>
          <cell r="P978">
            <v>-2</v>
          </cell>
        </row>
        <row r="979">
          <cell r="K979" t="str">
            <v>641000000</v>
          </cell>
          <cell r="L979" t="str">
            <v>INCOME AVAILABLE FOR DISTRIBUTION</v>
          </cell>
          <cell r="M979" t="str">
            <v>1000971110111</v>
          </cell>
          <cell r="N979" t="str">
            <v>Investors Quebec Enterprise Corp Class</v>
          </cell>
          <cell r="O979">
            <v>0</v>
          </cell>
          <cell r="P979">
            <v>-1</v>
          </cell>
        </row>
        <row r="980">
          <cell r="K980" t="str">
            <v>641000000</v>
          </cell>
          <cell r="L980" t="str">
            <v>INCOME AVAILABLE FOR DISTRIBUTION</v>
          </cell>
          <cell r="M980" t="str">
            <v>1000981110111</v>
          </cell>
          <cell r="N980" t="str">
            <v>Investors Canadian Enterprise Corp Class</v>
          </cell>
          <cell r="O980">
            <v>0</v>
          </cell>
          <cell r="P980">
            <v>0</v>
          </cell>
        </row>
        <row r="981">
          <cell r="K981" t="str">
            <v>641000000</v>
          </cell>
          <cell r="L981" t="str">
            <v>INCOME AVAILABLE FOR DISTRIBUTION</v>
          </cell>
          <cell r="M981" t="str">
            <v>1000991110111</v>
          </cell>
          <cell r="N981" t="str">
            <v>Investors Summa Corp Class</v>
          </cell>
          <cell r="O981">
            <v>0</v>
          </cell>
          <cell r="P981">
            <v>-9</v>
          </cell>
        </row>
        <row r="982">
          <cell r="K982" t="str">
            <v>641000000</v>
          </cell>
          <cell r="L982" t="str">
            <v>INCOME AVAILABLE FOR DISTRIBUTION</v>
          </cell>
          <cell r="M982" t="str">
            <v>1001001110111</v>
          </cell>
          <cell r="N982" t="str">
            <v>Investors Canadian Small Cap Corp Class</v>
          </cell>
          <cell r="O982">
            <v>0</v>
          </cell>
          <cell r="P982">
            <v>3</v>
          </cell>
        </row>
        <row r="983">
          <cell r="K983" t="str">
            <v>641000000</v>
          </cell>
          <cell r="L983" t="str">
            <v>INCOME AVAILABLE FOR DISTRIBUTION</v>
          </cell>
          <cell r="M983" t="str">
            <v>1001011110111</v>
          </cell>
          <cell r="N983" t="str">
            <v>Investors Canadian Small Cap Growth Corp Class</v>
          </cell>
          <cell r="O983">
            <v>0</v>
          </cell>
          <cell r="P983">
            <v>0</v>
          </cell>
        </row>
        <row r="984">
          <cell r="K984" t="str">
            <v>641000000</v>
          </cell>
          <cell r="L984" t="str">
            <v>INCOME AVAILABLE FOR DISTRIBUTION</v>
          </cell>
          <cell r="M984" t="str">
            <v>1001031160111</v>
          </cell>
          <cell r="N984" t="str">
            <v>IG Beutel Goodman Canadian Equity Corp Class</v>
          </cell>
          <cell r="O984">
            <v>0</v>
          </cell>
          <cell r="P984">
            <v>0</v>
          </cell>
        </row>
        <row r="985">
          <cell r="K985" t="str">
            <v>641000000</v>
          </cell>
          <cell r="L985" t="str">
            <v>INCOME AVAILABLE FOR DISTRIBUTION</v>
          </cell>
          <cell r="M985" t="str">
            <v>1001047120111</v>
          </cell>
          <cell r="N985" t="str">
            <v>IG Sceptre Canadian Equity Corp Class</v>
          </cell>
          <cell r="O985">
            <v>0</v>
          </cell>
          <cell r="P985">
            <v>-1</v>
          </cell>
        </row>
        <row r="986">
          <cell r="K986" t="str">
            <v>641000000</v>
          </cell>
          <cell r="L986" t="str">
            <v>INCOME AVAILABLE FOR DISTRIBUTION</v>
          </cell>
          <cell r="M986" t="str">
            <v>1001051290111</v>
          </cell>
          <cell r="N986" t="str">
            <v>IG FI Canadian Equity Corp Class</v>
          </cell>
          <cell r="O986">
            <v>0</v>
          </cell>
          <cell r="P986">
            <v>-5</v>
          </cell>
        </row>
        <row r="987">
          <cell r="K987" t="str">
            <v>641000000</v>
          </cell>
          <cell r="L987" t="str">
            <v>INCOME AVAILABLE FOR DISTRIBUTION</v>
          </cell>
          <cell r="M987" t="str">
            <v>1001061390111</v>
          </cell>
          <cell r="N987" t="str">
            <v>IG MFC Universal Select Managers Cdn All Cap Corp Class</v>
          </cell>
          <cell r="O987">
            <v>0</v>
          </cell>
          <cell r="P987">
            <v>-2</v>
          </cell>
        </row>
        <row r="988">
          <cell r="K988" t="str">
            <v>641000000</v>
          </cell>
          <cell r="L988" t="str">
            <v>INCOME AVAILABLE FOR DISTRIBUTION</v>
          </cell>
          <cell r="M988" t="str">
            <v>1001071130111</v>
          </cell>
          <cell r="N988" t="str">
            <v>IG AGF Canadian Diversified Growth Corp Class</v>
          </cell>
          <cell r="O988">
            <v>0</v>
          </cell>
          <cell r="P988">
            <v>-2</v>
          </cell>
        </row>
        <row r="989">
          <cell r="K989" t="str">
            <v>641000000</v>
          </cell>
          <cell r="L989" t="str">
            <v>INCOME AVAILABLE FOR DISTRIBUTION</v>
          </cell>
          <cell r="M989" t="str">
            <v>1001081130111</v>
          </cell>
          <cell r="N989" t="str">
            <v>IG AGF Canadian Growth Corp Class</v>
          </cell>
          <cell r="O989">
            <v>0</v>
          </cell>
          <cell r="P989">
            <v>-3</v>
          </cell>
        </row>
        <row r="990">
          <cell r="K990" t="str">
            <v>641000000</v>
          </cell>
          <cell r="L990" t="str">
            <v>INCOME AVAILABLE FOR DISTRIBUTION</v>
          </cell>
          <cell r="M990" t="str">
            <v>1001091110111</v>
          </cell>
          <cell r="N990" t="str">
            <v>Investors US Large Cap Value Corp Class</v>
          </cell>
          <cell r="O990">
            <v>0</v>
          </cell>
          <cell r="P990">
            <v>-16</v>
          </cell>
        </row>
        <row r="991">
          <cell r="K991" t="str">
            <v>641000000</v>
          </cell>
          <cell r="L991" t="str">
            <v>INCOME AVAILABLE FOR DISTRIBUTION</v>
          </cell>
          <cell r="M991" t="str">
            <v>1001101110111</v>
          </cell>
          <cell r="N991" t="str">
            <v>Investors US Opportunities Corp Class</v>
          </cell>
          <cell r="O991">
            <v>0</v>
          </cell>
          <cell r="P991">
            <v>-4</v>
          </cell>
        </row>
        <row r="992">
          <cell r="K992" t="str">
            <v>641000000</v>
          </cell>
          <cell r="L992" t="str">
            <v>INCOME AVAILABLE FOR DISTRIBUTION</v>
          </cell>
          <cell r="M992" t="str">
            <v>1001111110111</v>
          </cell>
          <cell r="N992" t="str">
            <v>Investors US Large Cap Growth Corp Class</v>
          </cell>
          <cell r="O992">
            <v>0</v>
          </cell>
          <cell r="P992">
            <v>-2</v>
          </cell>
        </row>
        <row r="993">
          <cell r="K993" t="str">
            <v>641000000</v>
          </cell>
          <cell r="L993" t="str">
            <v>INCOME AVAILABLE FOR DISTRIBUTION</v>
          </cell>
          <cell r="M993" t="str">
            <v>1001121290111</v>
          </cell>
          <cell r="N993" t="str">
            <v>IG FI US Equity Corp Class</v>
          </cell>
          <cell r="O993">
            <v>0</v>
          </cell>
          <cell r="P993">
            <v>0</v>
          </cell>
        </row>
        <row r="994">
          <cell r="K994" t="str">
            <v>641000000</v>
          </cell>
          <cell r="L994" t="str">
            <v>INCOME AVAILABLE FOR DISTRIBUTION</v>
          </cell>
          <cell r="M994" t="str">
            <v>1001131130111</v>
          </cell>
          <cell r="N994" t="str">
            <v>IG AGF US Growth Corp Class</v>
          </cell>
          <cell r="O994">
            <v>0</v>
          </cell>
          <cell r="P994">
            <v>-3</v>
          </cell>
        </row>
        <row r="995">
          <cell r="K995" t="str">
            <v>641000000</v>
          </cell>
          <cell r="L995" t="str">
            <v>INCOME AVAILABLE FOR DISTRIBUTION</v>
          </cell>
          <cell r="M995" t="str">
            <v>1001142220111</v>
          </cell>
          <cell r="N995" t="str">
            <v>IG Goldman Sachs US Equity Corp Class</v>
          </cell>
          <cell r="O995">
            <v>0</v>
          </cell>
          <cell r="P995">
            <v>-4</v>
          </cell>
        </row>
        <row r="996">
          <cell r="K996" t="str">
            <v>641000000</v>
          </cell>
          <cell r="L996" t="str">
            <v>INCOME AVAILABLE FOR DISTRIBUTION</v>
          </cell>
          <cell r="M996" t="str">
            <v>1001151110111</v>
          </cell>
          <cell r="N996" t="str">
            <v>Investors Global Corp Class</v>
          </cell>
          <cell r="O996">
            <v>0</v>
          </cell>
          <cell r="P996">
            <v>-6</v>
          </cell>
        </row>
        <row r="997">
          <cell r="K997" t="str">
            <v>641000000</v>
          </cell>
          <cell r="L997" t="str">
            <v>INCOME AVAILABLE FOR DISTRIBUTION</v>
          </cell>
          <cell r="M997" t="str">
            <v>1001161110111</v>
          </cell>
          <cell r="N997" t="str">
            <v>Investors North American Growth Corp Class</v>
          </cell>
          <cell r="O997">
            <v>0</v>
          </cell>
          <cell r="P997">
            <v>-4</v>
          </cell>
        </row>
        <row r="998">
          <cell r="K998" t="str">
            <v>641000000</v>
          </cell>
          <cell r="L998" t="str">
            <v>INCOME AVAILABLE FOR DISTRIBUTION</v>
          </cell>
          <cell r="M998" t="str">
            <v>1001171110111</v>
          </cell>
          <cell r="N998" t="str">
            <v>Investors Pacific International Corp Class</v>
          </cell>
          <cell r="O998">
            <v>0</v>
          </cell>
          <cell r="P998">
            <v>0</v>
          </cell>
        </row>
        <row r="999">
          <cell r="K999" t="str">
            <v>641000000</v>
          </cell>
          <cell r="L999" t="str">
            <v>INCOME AVAILABLE FOR DISTRIBUTION</v>
          </cell>
          <cell r="M999" t="str">
            <v>1001181110111</v>
          </cell>
          <cell r="N999" t="str">
            <v>Investors Japanese Growth Corp Class</v>
          </cell>
          <cell r="O999">
            <v>0</v>
          </cell>
          <cell r="P999">
            <v>-3</v>
          </cell>
        </row>
        <row r="1000">
          <cell r="K1000" t="str">
            <v>641000000</v>
          </cell>
          <cell r="L1000" t="str">
            <v>INCOME AVAILABLE FOR DISTRIBUTION</v>
          </cell>
          <cell r="M1000" t="str">
            <v>1001191110111</v>
          </cell>
          <cell r="N1000" t="str">
            <v>Investors Latin American Growth Corp Class</v>
          </cell>
          <cell r="O1000">
            <v>0</v>
          </cell>
          <cell r="P1000">
            <v>-1</v>
          </cell>
        </row>
        <row r="1001">
          <cell r="K1001" t="str">
            <v>641000000</v>
          </cell>
          <cell r="L1001" t="str">
            <v>INCOME AVAILABLE FOR DISTRIBUTION</v>
          </cell>
          <cell r="M1001" t="str">
            <v>1001201110111</v>
          </cell>
          <cell r="N1001" t="str">
            <v>Investors European Growth Corp Class</v>
          </cell>
          <cell r="O1001">
            <v>0</v>
          </cell>
          <cell r="P1001">
            <v>-9</v>
          </cell>
        </row>
        <row r="1002">
          <cell r="K1002" t="str">
            <v>641000000</v>
          </cell>
          <cell r="L1002" t="str">
            <v>INCOME AVAILABLE FOR DISTRIBUTION</v>
          </cell>
          <cell r="M1002" t="str">
            <v>1001211110111</v>
          </cell>
          <cell r="N1002" t="str">
            <v>Investors European Mid-Cap Growth Corp Class</v>
          </cell>
          <cell r="O1002">
            <v>0</v>
          </cell>
          <cell r="P1002">
            <v>-7</v>
          </cell>
        </row>
        <row r="1003">
          <cell r="K1003" t="str">
            <v>641000000</v>
          </cell>
          <cell r="L1003" t="str">
            <v>INCOME AVAILABLE FOR DISTRIBUTION</v>
          </cell>
          <cell r="M1003" t="str">
            <v>1001221110111</v>
          </cell>
          <cell r="N1003" t="str">
            <v>Investors Pan Asian Growth Corp Class</v>
          </cell>
          <cell r="O1003">
            <v>0</v>
          </cell>
          <cell r="P1003">
            <v>-3</v>
          </cell>
        </row>
        <row r="1004">
          <cell r="K1004" t="str">
            <v>641000000</v>
          </cell>
          <cell r="L1004" t="str">
            <v>INCOME AVAILABLE FOR DISTRIBUTION</v>
          </cell>
          <cell r="M1004" t="str">
            <v>1001237150111</v>
          </cell>
          <cell r="N1004" t="str">
            <v>IG Templeton International Equity Corp Class</v>
          </cell>
          <cell r="O1004">
            <v>0</v>
          </cell>
          <cell r="P1004">
            <v>-5</v>
          </cell>
        </row>
        <row r="1005">
          <cell r="K1005" t="str">
            <v>641000000</v>
          </cell>
          <cell r="L1005" t="str">
            <v>INCOME AVAILABLE FOR DISTRIBUTION</v>
          </cell>
          <cell r="M1005" t="str">
            <v>1001241290111</v>
          </cell>
          <cell r="N1005" t="str">
            <v>IG FI Global Equity Corp Class</v>
          </cell>
          <cell r="O1005">
            <v>0</v>
          </cell>
          <cell r="P1005">
            <v>-18</v>
          </cell>
        </row>
        <row r="1006">
          <cell r="K1006" t="str">
            <v>641000000</v>
          </cell>
          <cell r="L1006" t="str">
            <v>INCOME AVAILABLE FOR DISTRIBUTION</v>
          </cell>
          <cell r="M1006" t="str">
            <v>1001251130111</v>
          </cell>
          <cell r="N1006" t="str">
            <v>IG AGF Asian Growth Corp Class</v>
          </cell>
          <cell r="O1006">
            <v>0</v>
          </cell>
          <cell r="P1006">
            <v>-2</v>
          </cell>
        </row>
        <row r="1007">
          <cell r="K1007" t="str">
            <v>641000000</v>
          </cell>
          <cell r="L1007" t="str">
            <v>INCOME AVAILABLE FOR DISTRIBUTION</v>
          </cell>
          <cell r="M1007" t="str">
            <v>1001261130111</v>
          </cell>
          <cell r="N1007" t="str">
            <v>IG AGF International Equity Corp Class</v>
          </cell>
          <cell r="O1007">
            <v>0</v>
          </cell>
          <cell r="P1007">
            <v>-5</v>
          </cell>
        </row>
        <row r="1008">
          <cell r="K1008" t="str">
            <v>641000000</v>
          </cell>
          <cell r="L1008" t="str">
            <v>INCOME AVAILABLE FOR DISTRIBUTION</v>
          </cell>
          <cell r="M1008" t="str">
            <v>1001271390111</v>
          </cell>
          <cell r="N1008" t="str">
            <v>IG MFC Ivy European Corp Class</v>
          </cell>
          <cell r="O1008">
            <v>0</v>
          </cell>
          <cell r="P1008">
            <v>-3</v>
          </cell>
        </row>
        <row r="1009">
          <cell r="K1009" t="str">
            <v>641000000</v>
          </cell>
          <cell r="L1009" t="str">
            <v>INCOME AVAILABLE FOR DISTRIBUTION</v>
          </cell>
          <cell r="M1009" t="str">
            <v>1001281390111</v>
          </cell>
          <cell r="N1009" t="str">
            <v>IG MFC Universal Emerging Growth Corp Class</v>
          </cell>
          <cell r="O1009">
            <v>0</v>
          </cell>
          <cell r="P1009">
            <v>-3</v>
          </cell>
        </row>
        <row r="1010">
          <cell r="K1010" t="str">
            <v>641000000</v>
          </cell>
          <cell r="L1010" t="str">
            <v>INCOME AVAILABLE FOR DISTRIBUTION</v>
          </cell>
          <cell r="M1010" t="str">
            <v>1001291390111</v>
          </cell>
          <cell r="N1010" t="str">
            <v>IG MFC Ivy Foreign Equity Corp Class</v>
          </cell>
          <cell r="O1010">
            <v>0</v>
          </cell>
          <cell r="P1010">
            <v>-1</v>
          </cell>
        </row>
        <row r="1011">
          <cell r="K1011" t="str">
            <v>641000000</v>
          </cell>
          <cell r="L1011" t="str">
            <v>INCOME AVAILABLE FOR DISTRIBUTION</v>
          </cell>
          <cell r="M1011" t="str">
            <v>1001301950111</v>
          </cell>
          <cell r="N1011" t="str">
            <v>Investors Mergers &amp; Acquisitions Corp Class</v>
          </cell>
          <cell r="O1011">
            <v>0</v>
          </cell>
          <cell r="P1011">
            <v>-5</v>
          </cell>
        </row>
        <row r="1012">
          <cell r="K1012" t="str">
            <v>641000000</v>
          </cell>
          <cell r="L1012" t="str">
            <v>INCOME AVAILABLE FOR DISTRIBUTION</v>
          </cell>
          <cell r="M1012" t="str">
            <v>1001311110111</v>
          </cell>
          <cell r="N1012" t="str">
            <v>Investors Global Financial Services Corp Class</v>
          </cell>
          <cell r="O1012">
            <v>0</v>
          </cell>
          <cell r="P1012">
            <v>-1</v>
          </cell>
        </row>
        <row r="1013">
          <cell r="K1013" t="str">
            <v>641000000</v>
          </cell>
          <cell r="L1013" t="str">
            <v>INCOME AVAILABLE FOR DISTRIBUTION</v>
          </cell>
          <cell r="M1013" t="str">
            <v>1001321110111</v>
          </cell>
          <cell r="N1013" t="str">
            <v>Investors Global e.Commerce Corp Class</v>
          </cell>
          <cell r="O1013">
            <v>0</v>
          </cell>
          <cell r="P1013">
            <v>-2</v>
          </cell>
        </row>
        <row r="1014">
          <cell r="K1014" t="str">
            <v>641000000</v>
          </cell>
          <cell r="L1014" t="str">
            <v>INCOME AVAILABLE FOR DISTRIBUTION</v>
          </cell>
          <cell r="M1014" t="str">
            <v>1001331110111</v>
          </cell>
          <cell r="N1014" t="str">
            <v>Investors Global Science &amp; Technology Corp Class</v>
          </cell>
          <cell r="O1014">
            <v>0</v>
          </cell>
          <cell r="P1014">
            <v>-10</v>
          </cell>
        </row>
        <row r="1015">
          <cell r="K1015" t="str">
            <v>641000000</v>
          </cell>
          <cell r="L1015" t="str">
            <v>INCOME AVAILABLE FOR DISTRIBUTION</v>
          </cell>
          <cell r="M1015" t="str">
            <v>1001341110111</v>
          </cell>
          <cell r="N1015" t="str">
            <v>Investors International Small Cap Corp Class</v>
          </cell>
          <cell r="O1015">
            <v>0</v>
          </cell>
          <cell r="P1015">
            <v>-1</v>
          </cell>
        </row>
        <row r="1016">
          <cell r="K1016" t="str">
            <v>641000000</v>
          </cell>
          <cell r="L1016" t="str">
            <v>INCOME AVAILABLE FOR DISTRIBUTION</v>
          </cell>
          <cell r="M1016" t="str">
            <v>1001351110111</v>
          </cell>
          <cell r="N1016" t="str">
            <v>Investors Global Health Care Corp Class</v>
          </cell>
          <cell r="O1016">
            <v>0</v>
          </cell>
          <cell r="P1016">
            <v>-9</v>
          </cell>
        </row>
        <row r="1017">
          <cell r="K1017" t="str">
            <v>641000000</v>
          </cell>
          <cell r="L1017" t="str">
            <v>INCOME AVAILABLE FOR DISTRIBUTION</v>
          </cell>
          <cell r="M1017" t="str">
            <v>1001361110111</v>
          </cell>
          <cell r="N1017" t="str">
            <v>Investors Managed Yield Corp Class</v>
          </cell>
          <cell r="O1017">
            <v>10226.030000000001</v>
          </cell>
          <cell r="P1017">
            <v>2</v>
          </cell>
        </row>
        <row r="1018">
          <cell r="K1018" t="str">
            <v>641000000</v>
          </cell>
          <cell r="L1018" t="str">
            <v>INCOME AVAILABLE FOR DISTRIBUTION</v>
          </cell>
          <cell r="M1018" t="str">
            <v>1001372190111</v>
          </cell>
          <cell r="N1018" t="str">
            <v>IG Janus American Equity Corp Class</v>
          </cell>
          <cell r="O1018">
            <v>0</v>
          </cell>
          <cell r="P1018">
            <v>-25</v>
          </cell>
        </row>
        <row r="1019">
          <cell r="K1019" t="str">
            <v>641000000</v>
          </cell>
          <cell r="L1019" t="str">
            <v>INCOME AVAILABLE FOR DISTRIBUTION</v>
          </cell>
          <cell r="M1019" t="str">
            <v>1001381110111</v>
          </cell>
          <cell r="N1019" t="str">
            <v>Investors Global Natural Resources Corp Class</v>
          </cell>
          <cell r="O1019">
            <v>0</v>
          </cell>
          <cell r="P1019">
            <v>0</v>
          </cell>
        </row>
        <row r="1020">
          <cell r="K1020" t="str">
            <v>641000000</v>
          </cell>
          <cell r="L1020" t="str">
            <v>INCOME AVAILABLE FOR DISTRIBUTION</v>
          </cell>
          <cell r="M1020" t="str">
            <v>1001391110111</v>
          </cell>
          <cell r="N1020" t="str">
            <v>Investors Global Consumer Companies Corp Class</v>
          </cell>
          <cell r="O1020">
            <v>0</v>
          </cell>
          <cell r="P1020">
            <v>-2</v>
          </cell>
        </row>
        <row r="1021">
          <cell r="K1021" t="str">
            <v>641000000</v>
          </cell>
          <cell r="L1021" t="str">
            <v>INCOME AVAILABLE FOR DISTRIBUTION</v>
          </cell>
          <cell r="M1021" t="str">
            <v>1001401110111</v>
          </cell>
          <cell r="N1021" t="str">
            <v>Investors Global Infrastructure Corp Class</v>
          </cell>
          <cell r="O1021">
            <v>0</v>
          </cell>
          <cell r="P1021">
            <v>0</v>
          </cell>
        </row>
        <row r="1022">
          <cell r="K1022" t="str">
            <v>641000000</v>
          </cell>
          <cell r="L1022" t="str">
            <v>INCOME AVAILABLE FOR DISTRIBUTION</v>
          </cell>
          <cell r="M1022" t="str">
            <v>1001411110111</v>
          </cell>
          <cell r="N1022" t="str">
            <v>Investors US Small Cap Corp Class</v>
          </cell>
          <cell r="O1022">
            <v>0</v>
          </cell>
          <cell r="P1022">
            <v>-3</v>
          </cell>
        </row>
        <row r="1023">
          <cell r="K1023" t="str">
            <v>641000000</v>
          </cell>
          <cell r="L1023" t="str">
            <v>INCOME AVAILABLE FOR DISTRIBUTION</v>
          </cell>
          <cell r="M1023" t="str">
            <v>10IPBF1110111</v>
          </cell>
          <cell r="N1023" t="str">
            <v>Investors Pooled Bond Fund</v>
          </cell>
          <cell r="O1023">
            <v>0</v>
          </cell>
          <cell r="P1023">
            <v>0</v>
          </cell>
        </row>
        <row r="1024">
          <cell r="K1024" t="str">
            <v>641000000</v>
          </cell>
          <cell r="L1024" t="str">
            <v>INCOME AVAILABLE FOR DISTRIBUTION</v>
          </cell>
          <cell r="M1024" t="str">
            <v>10IPEF1110111</v>
          </cell>
          <cell r="N1024" t="str">
            <v>Investors Pooled Equity Fund</v>
          </cell>
          <cell r="O1024">
            <v>0</v>
          </cell>
          <cell r="P1024">
            <v>0</v>
          </cell>
        </row>
        <row r="1025">
          <cell r="K1025" t="str">
            <v>641000000</v>
          </cell>
          <cell r="L1025" t="str">
            <v>INCOME AVAILABLE FOR DISTRIBUTION</v>
          </cell>
          <cell r="M1025" t="str">
            <v>10IPMF1110111</v>
          </cell>
          <cell r="N1025" t="str">
            <v>Investors Pooled Mortgage Fund</v>
          </cell>
          <cell r="O1025">
            <v>0</v>
          </cell>
          <cell r="P1025">
            <v>0</v>
          </cell>
        </row>
        <row r="1026">
          <cell r="K1026" t="str">
            <v>641000000</v>
          </cell>
          <cell r="L1026" t="str">
            <v>INCOME AVAILABLE FOR DISTRIBUTION</v>
          </cell>
          <cell r="M1026" t="str">
            <v>10WRAP</v>
          </cell>
          <cell r="N1026" t="str">
            <v>iProfile Fund Pools</v>
          </cell>
          <cell r="O1026">
            <v>21249.06</v>
          </cell>
          <cell r="P1026">
            <v>11930</v>
          </cell>
        </row>
        <row r="1027">
          <cell r="K1027" t="str">
            <v>630111111</v>
          </cell>
          <cell r="L1027" t="str">
            <v>SALES CHARGES (LOAD)</v>
          </cell>
          <cell r="M1027" t="str">
            <v>1000011110111</v>
          </cell>
          <cell r="N1027" t="str">
            <v>Investors Government Bond Fund</v>
          </cell>
          <cell r="O1027">
            <v>0</v>
          </cell>
          <cell r="P1027">
            <v>0</v>
          </cell>
        </row>
        <row r="1028">
          <cell r="K1028" t="str">
            <v>630111111</v>
          </cell>
          <cell r="L1028" t="str">
            <v>SALES CHARGES (LOAD)</v>
          </cell>
          <cell r="M1028" t="str">
            <v>10000111101110015</v>
          </cell>
          <cell r="N1028" t="str">
            <v>Investors Government Bond Fund - IIP</v>
          </cell>
          <cell r="O1028">
            <v>-9.25</v>
          </cell>
          <cell r="P1028">
            <v>0</v>
          </cell>
        </row>
        <row r="1029">
          <cell r="K1029" t="str">
            <v>630111111</v>
          </cell>
          <cell r="L1029" t="str">
            <v>SALES CHARGES (LOAD)</v>
          </cell>
          <cell r="M1029" t="str">
            <v>10000111101110017</v>
          </cell>
          <cell r="N1029" t="str">
            <v>Investors Government Bond Fund - IIPP</v>
          </cell>
          <cell r="O1029">
            <v>-25.74</v>
          </cell>
          <cell r="P1029">
            <v>-5.5</v>
          </cell>
        </row>
        <row r="1030">
          <cell r="K1030" t="str">
            <v>630111111</v>
          </cell>
          <cell r="L1030" t="str">
            <v>SALES CHARGES (LOAD)</v>
          </cell>
          <cell r="M1030" t="str">
            <v>10000111101110018</v>
          </cell>
          <cell r="N1030" t="str">
            <v>Investors Government Bond Fund - IGPP</v>
          </cell>
          <cell r="O1030">
            <v>-4.87</v>
          </cell>
          <cell r="P1030">
            <v>-2.4</v>
          </cell>
        </row>
        <row r="1031">
          <cell r="K1031" t="str">
            <v>630111111</v>
          </cell>
          <cell r="L1031" t="str">
            <v>SALES CHARGES (LOAD)</v>
          </cell>
          <cell r="M1031" t="str">
            <v>10000111101110020</v>
          </cell>
          <cell r="N1031" t="str">
            <v>Investors Government Bond Fund - IRPP</v>
          </cell>
          <cell r="O1031">
            <v>-3.08</v>
          </cell>
          <cell r="P1031">
            <v>-3.5</v>
          </cell>
        </row>
        <row r="1032">
          <cell r="K1032" t="str">
            <v>630111111</v>
          </cell>
          <cell r="L1032" t="str">
            <v>SALES CHARGES (LOAD)</v>
          </cell>
          <cell r="M1032" t="str">
            <v>10000111101110084</v>
          </cell>
          <cell r="N1032" t="str">
            <v>IG Govt Bond - IWCP</v>
          </cell>
          <cell r="O1032">
            <v>0</v>
          </cell>
          <cell r="P1032">
            <v>0</v>
          </cell>
        </row>
        <row r="1033">
          <cell r="K1033" t="str">
            <v>630111111</v>
          </cell>
          <cell r="L1033" t="str">
            <v>SALES CHARGES (LOAD)</v>
          </cell>
          <cell r="M1033" t="str">
            <v>10000111101110085</v>
          </cell>
          <cell r="N1033" t="str">
            <v>IG Govt Bond - IWMC</v>
          </cell>
          <cell r="O1033">
            <v>0</v>
          </cell>
          <cell r="P1033">
            <v>0</v>
          </cell>
        </row>
        <row r="1034">
          <cell r="K1034" t="str">
            <v>630111111</v>
          </cell>
          <cell r="L1034" t="str">
            <v>SALES CHARGES (LOAD)</v>
          </cell>
          <cell r="M1034" t="str">
            <v>10000111101110086</v>
          </cell>
          <cell r="N1034" t="str">
            <v>IG Govt Bond - IWMP</v>
          </cell>
          <cell r="O1034">
            <v>0</v>
          </cell>
          <cell r="P1034">
            <v>0</v>
          </cell>
        </row>
        <row r="1035">
          <cell r="K1035" t="str">
            <v>630111111</v>
          </cell>
          <cell r="L1035" t="str">
            <v>SALES CHARGES (LOAD)</v>
          </cell>
          <cell r="M1035" t="str">
            <v>10000111101110087</v>
          </cell>
          <cell r="N1035" t="str">
            <v>IG Govt Bond - IWMA</v>
          </cell>
          <cell r="O1035">
            <v>0</v>
          </cell>
          <cell r="P1035">
            <v>0</v>
          </cell>
        </row>
        <row r="1036">
          <cell r="K1036" t="str">
            <v>630111111</v>
          </cell>
          <cell r="L1036" t="str">
            <v>SALES CHARGES (LOAD)</v>
          </cell>
          <cell r="M1036" t="str">
            <v>10000111101110088</v>
          </cell>
          <cell r="N1036" t="str">
            <v>IG Govt Bond - WMAR</v>
          </cell>
          <cell r="O1036">
            <v>0</v>
          </cell>
          <cell r="P1036">
            <v>0</v>
          </cell>
        </row>
        <row r="1037">
          <cell r="K1037" t="str">
            <v>630111111</v>
          </cell>
          <cell r="L1037" t="str">
            <v>SALES CHARGES (LOAD)</v>
          </cell>
          <cell r="M1037" t="str">
            <v>1000021110111</v>
          </cell>
          <cell r="N1037" t="str">
            <v>Investors Mutual of Canada</v>
          </cell>
          <cell r="O1037">
            <v>-163.78</v>
          </cell>
          <cell r="P1037">
            <v>-44</v>
          </cell>
        </row>
        <row r="1038">
          <cell r="K1038" t="str">
            <v>630111111</v>
          </cell>
          <cell r="L1038" t="str">
            <v>SALES CHARGES (LOAD)</v>
          </cell>
          <cell r="M1038" t="str">
            <v>10000211101110017</v>
          </cell>
          <cell r="N1038" t="str">
            <v>Investors Mutual of Canada - IIPP</v>
          </cell>
          <cell r="O1038">
            <v>-15.44</v>
          </cell>
          <cell r="P1038">
            <v>-3.3</v>
          </cell>
        </row>
        <row r="1039">
          <cell r="K1039" t="str">
            <v>630111111</v>
          </cell>
          <cell r="L1039" t="str">
            <v>SALES CHARGES (LOAD)</v>
          </cell>
          <cell r="M1039" t="str">
            <v>1000031110111</v>
          </cell>
          <cell r="N1039" t="str">
            <v>Investors Japanese Growth Fund</v>
          </cell>
          <cell r="O1039">
            <v>-5.54</v>
          </cell>
          <cell r="P1039">
            <v>0</v>
          </cell>
        </row>
        <row r="1040">
          <cell r="K1040" t="str">
            <v>630111111</v>
          </cell>
          <cell r="L1040" t="str">
            <v>SALES CHARGES (LOAD)</v>
          </cell>
          <cell r="M1040" t="str">
            <v>10000311101110023</v>
          </cell>
          <cell r="N1040" t="str">
            <v>Investors Japanese Growth Fund - IWGP</v>
          </cell>
          <cell r="O1040">
            <v>-1.99</v>
          </cell>
          <cell r="P1040">
            <v>-2.4</v>
          </cell>
        </row>
        <row r="1041">
          <cell r="K1041" t="str">
            <v>630111111</v>
          </cell>
          <cell r="L1041" t="str">
            <v>SALES CHARGES (LOAD)</v>
          </cell>
          <cell r="M1041" t="str">
            <v>10000311101110053</v>
          </cell>
          <cell r="N1041" t="str">
            <v>Investors Japanese Growth Fund - IRHP</v>
          </cell>
          <cell r="O1041">
            <v>-0.83</v>
          </cell>
          <cell r="P1041">
            <v>-1.65</v>
          </cell>
        </row>
        <row r="1042">
          <cell r="K1042" t="str">
            <v>630111111</v>
          </cell>
          <cell r="L1042" t="str">
            <v>SALES CHARGES (LOAD)</v>
          </cell>
          <cell r="M1042" t="str">
            <v>10000311101110065</v>
          </cell>
          <cell r="N1042" t="str">
            <v>Investors Japanese Growth RSP Fund</v>
          </cell>
          <cell r="O1042">
            <v>-1.96</v>
          </cell>
          <cell r="P1042">
            <v>0</v>
          </cell>
        </row>
        <row r="1043">
          <cell r="K1043" t="str">
            <v>630111111</v>
          </cell>
          <cell r="L1043" t="str">
            <v>SALES CHARGES (LOAD)</v>
          </cell>
          <cell r="M1043" t="str">
            <v>10000311101110087</v>
          </cell>
          <cell r="N1043" t="str">
            <v>IG Japanese Growth - IWMA</v>
          </cell>
          <cell r="O1043">
            <v>0</v>
          </cell>
          <cell r="P1043">
            <v>0</v>
          </cell>
        </row>
        <row r="1044">
          <cell r="K1044" t="str">
            <v>630111111</v>
          </cell>
          <cell r="L1044" t="str">
            <v>SALES CHARGES (LOAD)</v>
          </cell>
          <cell r="M1044" t="str">
            <v>10000311101110088</v>
          </cell>
          <cell r="N1044" t="str">
            <v>IG Japanese Growth - WMAR</v>
          </cell>
          <cell r="O1044">
            <v>0</v>
          </cell>
          <cell r="P1044">
            <v>0</v>
          </cell>
        </row>
        <row r="1045">
          <cell r="K1045" t="str">
            <v>630111111</v>
          </cell>
          <cell r="L1045" t="str">
            <v>SALES CHARGES (LOAD)</v>
          </cell>
          <cell r="M1045" t="str">
            <v>10000311101110089</v>
          </cell>
          <cell r="N1045" t="str">
            <v>IG Japanese Growth - IWAP</v>
          </cell>
          <cell r="O1045">
            <v>0</v>
          </cell>
          <cell r="P1045">
            <v>0</v>
          </cell>
        </row>
        <row r="1046">
          <cell r="K1046" t="str">
            <v>630111111</v>
          </cell>
          <cell r="L1046" t="str">
            <v>SALES CHARGES (LOAD)</v>
          </cell>
          <cell r="M1046" t="str">
            <v>1000041110111</v>
          </cell>
          <cell r="N1046" t="str">
            <v>Investors North American Growth Fund</v>
          </cell>
          <cell r="O1046">
            <v>-35.32</v>
          </cell>
          <cell r="P1046">
            <v>-341</v>
          </cell>
        </row>
        <row r="1047">
          <cell r="K1047" t="str">
            <v>630111111</v>
          </cell>
          <cell r="L1047" t="str">
            <v>SALES CHARGES (LOAD)</v>
          </cell>
          <cell r="M1047" t="str">
            <v>10000411101110016</v>
          </cell>
          <cell r="N1047" t="str">
            <v>Investors North American Growth - IGP</v>
          </cell>
          <cell r="O1047">
            <v>-3.07</v>
          </cell>
          <cell r="P1047">
            <v>-1.7</v>
          </cell>
        </row>
        <row r="1048">
          <cell r="K1048" t="str">
            <v>630111111</v>
          </cell>
          <cell r="L1048" t="str">
            <v>SALES CHARGES (LOAD)</v>
          </cell>
          <cell r="M1048" t="str">
            <v>10000411101110023</v>
          </cell>
          <cell r="N1048" t="str">
            <v>Investors North American Growth - IWGP</v>
          </cell>
          <cell r="O1048">
            <v>-1.99</v>
          </cell>
          <cell r="P1048">
            <v>-2.4</v>
          </cell>
        </row>
        <row r="1049">
          <cell r="K1049" t="str">
            <v>630111111</v>
          </cell>
          <cell r="L1049" t="str">
            <v>SALES CHARGES (LOAD)</v>
          </cell>
          <cell r="M1049" t="str">
            <v>1000051110111</v>
          </cell>
          <cell r="N1049" t="str">
            <v>Investors Mortgage Fund</v>
          </cell>
          <cell r="O1049">
            <v>0</v>
          </cell>
          <cell r="P1049">
            <v>0</v>
          </cell>
        </row>
        <row r="1050">
          <cell r="K1050" t="str">
            <v>630111111</v>
          </cell>
          <cell r="L1050" t="str">
            <v>SALES CHARGES (LOAD)</v>
          </cell>
          <cell r="M1050" t="str">
            <v>10000511101110015</v>
          </cell>
          <cell r="N1050" t="str">
            <v>Investors Mortgage Fund - IIP</v>
          </cell>
          <cell r="O1050">
            <v>-9.25</v>
          </cell>
          <cell r="P1050">
            <v>0</v>
          </cell>
        </row>
        <row r="1051">
          <cell r="K1051" t="str">
            <v>630111111</v>
          </cell>
          <cell r="L1051" t="str">
            <v>SALES CHARGES (LOAD)</v>
          </cell>
          <cell r="M1051" t="str">
            <v>10000511101110017</v>
          </cell>
          <cell r="N1051" t="str">
            <v>Investors Mortgage Fund - IIPP</v>
          </cell>
          <cell r="O1051">
            <v>-15.44</v>
          </cell>
          <cell r="P1051">
            <v>-3.3</v>
          </cell>
        </row>
        <row r="1052">
          <cell r="K1052" t="str">
            <v>630111111</v>
          </cell>
          <cell r="L1052" t="str">
            <v>SALES CHARGES (LOAD)</v>
          </cell>
          <cell r="M1052" t="str">
            <v>10000511101110020</v>
          </cell>
          <cell r="N1052" t="str">
            <v>Investors Mortgage Fund - IRPP</v>
          </cell>
          <cell r="O1052">
            <v>-3.08</v>
          </cell>
          <cell r="P1052">
            <v>-3.5</v>
          </cell>
        </row>
        <row r="1053">
          <cell r="K1053" t="str">
            <v>630111111</v>
          </cell>
          <cell r="L1053" t="str">
            <v>SALES CHARGES (LOAD)</v>
          </cell>
          <cell r="M1053" t="str">
            <v>1000061110111</v>
          </cell>
          <cell r="N1053" t="str">
            <v>Investors US Large Cap Value Fund</v>
          </cell>
          <cell r="O1053">
            <v>-191.11</v>
          </cell>
          <cell r="P1053">
            <v>-116</v>
          </cell>
        </row>
        <row r="1054">
          <cell r="K1054" t="str">
            <v>630111111</v>
          </cell>
          <cell r="L1054" t="str">
            <v>SALES CHARGES (LOAD)</v>
          </cell>
          <cell r="M1054" t="str">
            <v>10000611101110016</v>
          </cell>
          <cell r="N1054" t="str">
            <v>Investors US Large Cap Value Fund - IGP</v>
          </cell>
          <cell r="O1054">
            <v>-6.35</v>
          </cell>
          <cell r="P1054">
            <v>-3.4</v>
          </cell>
        </row>
        <row r="1055">
          <cell r="K1055" t="str">
            <v>630111111</v>
          </cell>
          <cell r="L1055" t="str">
            <v>SALES CHARGES (LOAD)</v>
          </cell>
          <cell r="M1055" t="str">
            <v>10000611101110018</v>
          </cell>
          <cell r="N1055" t="str">
            <v>Investors US Large Cap Value Fund - IGPP</v>
          </cell>
          <cell r="O1055">
            <v>-3.44</v>
          </cell>
          <cell r="P1055">
            <v>-1.8</v>
          </cell>
        </row>
        <row r="1056">
          <cell r="K1056" t="str">
            <v>630111111</v>
          </cell>
          <cell r="L1056" t="str">
            <v>SALES CHARGES (LOAD)</v>
          </cell>
          <cell r="M1056" t="str">
            <v>10000611101110063</v>
          </cell>
          <cell r="N1056" t="str">
            <v>Investors US Large Cap Value RSP Fund</v>
          </cell>
          <cell r="O1056">
            <v>-43.85</v>
          </cell>
          <cell r="P1056">
            <v>-24</v>
          </cell>
        </row>
        <row r="1057">
          <cell r="K1057" t="str">
            <v>630111111</v>
          </cell>
          <cell r="L1057" t="str">
            <v>SALES CHARGES (LOAD)</v>
          </cell>
          <cell r="M1057" t="str">
            <v>10000611101110087</v>
          </cell>
          <cell r="N1057" t="str">
            <v>IG US Large Cap Value - IWMA</v>
          </cell>
          <cell r="O1057">
            <v>0</v>
          </cell>
          <cell r="P1057">
            <v>0</v>
          </cell>
        </row>
        <row r="1058">
          <cell r="K1058" t="str">
            <v>630111111</v>
          </cell>
          <cell r="L1058" t="str">
            <v>SALES CHARGES (LOAD)</v>
          </cell>
          <cell r="M1058" t="str">
            <v>10000611101110088</v>
          </cell>
          <cell r="N1058" t="str">
            <v>IG US Large Cap Value - WMAR</v>
          </cell>
          <cell r="O1058">
            <v>0</v>
          </cell>
          <cell r="P1058">
            <v>0</v>
          </cell>
        </row>
        <row r="1059">
          <cell r="K1059" t="str">
            <v>630111111</v>
          </cell>
          <cell r="L1059" t="str">
            <v>SALES CHARGES (LOAD)</v>
          </cell>
          <cell r="M1059" t="str">
            <v>10000611101110089</v>
          </cell>
          <cell r="N1059" t="str">
            <v>IG US Large Cap Value - IWAP</v>
          </cell>
          <cell r="O1059">
            <v>0</v>
          </cell>
          <cell r="P1059">
            <v>0</v>
          </cell>
        </row>
        <row r="1060">
          <cell r="K1060" t="str">
            <v>630111111</v>
          </cell>
          <cell r="L1060" t="str">
            <v>SALES CHARGES (LOAD)</v>
          </cell>
          <cell r="M1060" t="str">
            <v>10000611101110090</v>
          </cell>
          <cell r="N1060" t="str">
            <v>IG US Large Cap Value - IWAR</v>
          </cell>
          <cell r="O1060">
            <v>0</v>
          </cell>
          <cell r="P1060">
            <v>0</v>
          </cell>
        </row>
        <row r="1061">
          <cell r="K1061" t="str">
            <v>630111111</v>
          </cell>
          <cell r="L1061" t="str">
            <v>SALES CHARGES (LOAD)</v>
          </cell>
          <cell r="M1061" t="str">
            <v>1000071110111</v>
          </cell>
          <cell r="N1061" t="str">
            <v>Investors Retirement Mutual Fund</v>
          </cell>
          <cell r="O1061">
            <v>-44.11</v>
          </cell>
          <cell r="P1061">
            <v>-542</v>
          </cell>
        </row>
        <row r="1062">
          <cell r="K1062" t="str">
            <v>630111111</v>
          </cell>
          <cell r="L1062" t="str">
            <v>SALES CHARGES (LOAD)</v>
          </cell>
          <cell r="M1062" t="str">
            <v>10000711101110019</v>
          </cell>
          <cell r="N1062" t="str">
            <v>Investors Retirement Mutual Fund - IRGP</v>
          </cell>
          <cell r="O1062">
            <v>-25.6</v>
          </cell>
          <cell r="P1062">
            <v>-44</v>
          </cell>
        </row>
        <row r="1063">
          <cell r="K1063" t="str">
            <v>630111111</v>
          </cell>
          <cell r="L1063" t="str">
            <v>SALES CHARGES (LOAD)</v>
          </cell>
          <cell r="M1063" t="str">
            <v>10000711101110020</v>
          </cell>
          <cell r="N1063" t="str">
            <v>Investors Retirement Mutual Fund - IRPP</v>
          </cell>
          <cell r="O1063">
            <v>-6.35</v>
          </cell>
          <cell r="P1063">
            <v>-7</v>
          </cell>
        </row>
        <row r="1064">
          <cell r="K1064" t="str">
            <v>630111111</v>
          </cell>
          <cell r="L1064" t="str">
            <v>SALES CHARGES (LOAD)</v>
          </cell>
          <cell r="M1064" t="str">
            <v>10000711101110053</v>
          </cell>
          <cell r="N1064" t="str">
            <v>Investors Retirement Mutual Fund - IRHP</v>
          </cell>
          <cell r="O1064">
            <v>-4.3899999999999997</v>
          </cell>
          <cell r="P1064">
            <v>-6.6</v>
          </cell>
        </row>
        <row r="1065">
          <cell r="K1065" t="str">
            <v>630111111</v>
          </cell>
          <cell r="L1065" t="str">
            <v>SALES CHARGES (LOAD)</v>
          </cell>
          <cell r="M1065" t="str">
            <v>1000081110111</v>
          </cell>
          <cell r="N1065" t="str">
            <v>Investors Dividend Fund</v>
          </cell>
          <cell r="O1065">
            <v>-371.23</v>
          </cell>
          <cell r="P1065">
            <v>-90</v>
          </cell>
        </row>
        <row r="1066">
          <cell r="K1066" t="str">
            <v>630111111</v>
          </cell>
          <cell r="L1066" t="str">
            <v>SALES CHARGES (LOAD)</v>
          </cell>
          <cell r="M1066" t="str">
            <v>10000811101110017</v>
          </cell>
          <cell r="N1066" t="str">
            <v>Investors Dividend Fund - IIPP</v>
          </cell>
          <cell r="O1066">
            <v>-25.74</v>
          </cell>
          <cell r="P1066">
            <v>-5.5</v>
          </cell>
        </row>
        <row r="1067">
          <cell r="K1067" t="str">
            <v>630111111</v>
          </cell>
          <cell r="L1067" t="str">
            <v>SALES CHARGES (LOAD)</v>
          </cell>
          <cell r="M1067" t="str">
            <v>1000091110111</v>
          </cell>
          <cell r="N1067" t="str">
            <v>Investors US Large Cap Growth Fund</v>
          </cell>
          <cell r="O1067">
            <v>-13.58</v>
          </cell>
          <cell r="P1067">
            <v>-44</v>
          </cell>
        </row>
        <row r="1068">
          <cell r="K1068" t="str">
            <v>630111111</v>
          </cell>
          <cell r="L1068" t="str">
            <v>SALES CHARGES (LOAD)</v>
          </cell>
          <cell r="M1068" t="str">
            <v>10000911101110016</v>
          </cell>
          <cell r="N1068" t="str">
            <v>Investors US Large Cap Growth Fund - IGP</v>
          </cell>
          <cell r="O1068">
            <v>-3.07</v>
          </cell>
          <cell r="P1068">
            <v>-1.7</v>
          </cell>
        </row>
        <row r="1069">
          <cell r="K1069" t="str">
            <v>630111111</v>
          </cell>
          <cell r="L1069" t="str">
            <v>SALES CHARGES (LOAD)</v>
          </cell>
          <cell r="M1069" t="str">
            <v>10000911101110023</v>
          </cell>
          <cell r="N1069" t="str">
            <v>Investors US Large Cap Growth - IWGP</v>
          </cell>
          <cell r="O1069">
            <v>-1.33</v>
          </cell>
          <cell r="P1069">
            <v>-1.8</v>
          </cell>
        </row>
        <row r="1070">
          <cell r="K1070" t="str">
            <v>630111111</v>
          </cell>
          <cell r="L1070" t="str">
            <v>SALES CHARGES (LOAD)</v>
          </cell>
          <cell r="M1070" t="str">
            <v>10000911101110085</v>
          </cell>
          <cell r="N1070" t="str">
            <v>IG US Large Cap Growth - IWMC</v>
          </cell>
          <cell r="O1070">
            <v>0</v>
          </cell>
          <cell r="P1070">
            <v>0</v>
          </cell>
        </row>
        <row r="1071">
          <cell r="K1071" t="str">
            <v>630111111</v>
          </cell>
          <cell r="L1071" t="str">
            <v>SALES CHARGES (LOAD)</v>
          </cell>
          <cell r="M1071" t="str">
            <v>1000101110111</v>
          </cell>
          <cell r="N1071" t="str">
            <v>Investors Canadian Equity Fund</v>
          </cell>
          <cell r="O1071">
            <v>-58.6</v>
          </cell>
          <cell r="P1071">
            <v>-70</v>
          </cell>
        </row>
        <row r="1072">
          <cell r="K1072" t="str">
            <v>630111111</v>
          </cell>
          <cell r="L1072" t="str">
            <v>SALES CHARGES (LOAD)</v>
          </cell>
          <cell r="M1072" t="str">
            <v>10001011101110016</v>
          </cell>
          <cell r="N1072" t="str">
            <v>Investors Canadian Equity Fund - IGP</v>
          </cell>
          <cell r="O1072">
            <v>-6.35</v>
          </cell>
          <cell r="P1072">
            <v>-3.4</v>
          </cell>
        </row>
        <row r="1073">
          <cell r="K1073" t="str">
            <v>630111111</v>
          </cell>
          <cell r="L1073" t="str">
            <v>SALES CHARGES (LOAD)</v>
          </cell>
          <cell r="M1073" t="str">
            <v>10001011101110018</v>
          </cell>
          <cell r="N1073" t="str">
            <v>Investors Canadian Equity Fund - IGPP</v>
          </cell>
          <cell r="O1073">
            <v>-3.44</v>
          </cell>
          <cell r="P1073">
            <v>-1.8</v>
          </cell>
        </row>
        <row r="1074">
          <cell r="K1074" t="str">
            <v>630111111</v>
          </cell>
          <cell r="L1074" t="str">
            <v>SALES CHARGES (LOAD)</v>
          </cell>
          <cell r="M1074" t="str">
            <v>10001011101110019</v>
          </cell>
          <cell r="N1074" t="str">
            <v>Investors Canadian Equity Fund - IRGP</v>
          </cell>
          <cell r="O1074">
            <v>-15.31</v>
          </cell>
          <cell r="P1074">
            <v>-26.4</v>
          </cell>
        </row>
        <row r="1075">
          <cell r="K1075" t="str">
            <v>630111111</v>
          </cell>
          <cell r="L1075" t="str">
            <v>SALES CHARGES (LOAD)</v>
          </cell>
          <cell r="M1075" t="str">
            <v>10001011101110020</v>
          </cell>
          <cell r="N1075" t="str">
            <v>Investors Canadian Equity Fund - IRPP</v>
          </cell>
          <cell r="O1075">
            <v>-6.35</v>
          </cell>
          <cell r="P1075">
            <v>-7</v>
          </cell>
        </row>
        <row r="1076">
          <cell r="K1076" t="str">
            <v>630111111</v>
          </cell>
          <cell r="L1076" t="str">
            <v>SALES CHARGES (LOAD)</v>
          </cell>
          <cell r="M1076" t="str">
            <v>10001011101110087</v>
          </cell>
          <cell r="N1076" t="str">
            <v>IG Cdn Equity - IWMA</v>
          </cell>
          <cell r="O1076">
            <v>0</v>
          </cell>
          <cell r="P1076">
            <v>0</v>
          </cell>
        </row>
        <row r="1077">
          <cell r="K1077" t="str">
            <v>630111111</v>
          </cell>
          <cell r="L1077" t="str">
            <v>SALES CHARGES (LOAD)</v>
          </cell>
          <cell r="M1077" t="str">
            <v>10001011101110088</v>
          </cell>
          <cell r="N1077" t="str">
            <v>IG Cdn Equity - WMAR</v>
          </cell>
          <cell r="O1077">
            <v>0</v>
          </cell>
          <cell r="P1077">
            <v>0</v>
          </cell>
        </row>
        <row r="1078">
          <cell r="K1078" t="str">
            <v>630111111</v>
          </cell>
          <cell r="L1078" t="str">
            <v>SALES CHARGES (LOAD)</v>
          </cell>
          <cell r="M1078" t="str">
            <v>10001011101110090</v>
          </cell>
          <cell r="N1078" t="str">
            <v>IG Cdn Equity - IWAR</v>
          </cell>
          <cell r="O1078">
            <v>0</v>
          </cell>
          <cell r="P1078">
            <v>0</v>
          </cell>
        </row>
        <row r="1079">
          <cell r="K1079" t="str">
            <v>630111111</v>
          </cell>
          <cell r="L1079" t="str">
            <v>SALES CHARGES (LOAD)</v>
          </cell>
          <cell r="M1079" t="str">
            <v>1000111110111</v>
          </cell>
          <cell r="N1079" t="str">
            <v>Investors Real Property Fund</v>
          </cell>
          <cell r="O1079">
            <v>-26.9</v>
          </cell>
          <cell r="P1079">
            <v>-8</v>
          </cell>
        </row>
        <row r="1080">
          <cell r="K1080" t="str">
            <v>630111111</v>
          </cell>
          <cell r="L1080" t="str">
            <v>SALES CHARGES (LOAD)</v>
          </cell>
          <cell r="M1080" t="str">
            <v>10001111101110017</v>
          </cell>
          <cell r="N1080" t="str">
            <v>Investors Real Property Fund - IIPP</v>
          </cell>
          <cell r="O1080">
            <v>-10.27</v>
          </cell>
          <cell r="P1080">
            <v>-2.2000000000000002</v>
          </cell>
        </row>
        <row r="1081">
          <cell r="K1081" t="str">
            <v>630111111</v>
          </cell>
          <cell r="L1081" t="str">
            <v>SALES CHARGES (LOAD)</v>
          </cell>
          <cell r="M1081" t="str">
            <v>10001111101110018</v>
          </cell>
          <cell r="N1081" t="str">
            <v>Investors Real Property Fund - IGPP</v>
          </cell>
          <cell r="O1081">
            <v>-2.31</v>
          </cell>
          <cell r="P1081">
            <v>-1.2</v>
          </cell>
        </row>
        <row r="1082">
          <cell r="K1082" t="str">
            <v>630111111</v>
          </cell>
          <cell r="L1082" t="str">
            <v>SALES CHARGES (LOAD)</v>
          </cell>
          <cell r="M1082" t="str">
            <v>10001111101110020</v>
          </cell>
          <cell r="N1082" t="str">
            <v>Investors Real Property Fund - IRPP</v>
          </cell>
          <cell r="O1082">
            <v>-3.08</v>
          </cell>
          <cell r="P1082">
            <v>-3.5</v>
          </cell>
        </row>
        <row r="1083">
          <cell r="K1083" t="str">
            <v>630111111</v>
          </cell>
          <cell r="L1083" t="str">
            <v>SALES CHARGES (LOAD)</v>
          </cell>
          <cell r="M1083" t="str">
            <v>10001111101110084</v>
          </cell>
          <cell r="N1083" t="str">
            <v>IG Real Property - IWCP</v>
          </cell>
          <cell r="O1083">
            <v>0</v>
          </cell>
          <cell r="P1083">
            <v>0</v>
          </cell>
        </row>
        <row r="1084">
          <cell r="K1084" t="str">
            <v>630111111</v>
          </cell>
          <cell r="L1084" t="str">
            <v>SALES CHARGES (LOAD)</v>
          </cell>
          <cell r="M1084" t="str">
            <v>10001111101110085</v>
          </cell>
          <cell r="N1084" t="str">
            <v>IG Real Property - IWMC</v>
          </cell>
          <cell r="O1084">
            <v>0</v>
          </cell>
          <cell r="P1084">
            <v>0</v>
          </cell>
        </row>
        <row r="1085">
          <cell r="K1085" t="str">
            <v>630111111</v>
          </cell>
          <cell r="L1085" t="str">
            <v>SALES CHARGES (LOAD)</v>
          </cell>
          <cell r="M1085" t="str">
            <v>10001111101110086</v>
          </cell>
          <cell r="N1085" t="str">
            <v>IG Real Property - IWMP</v>
          </cell>
          <cell r="O1085">
            <v>0</v>
          </cell>
          <cell r="P1085">
            <v>0</v>
          </cell>
        </row>
        <row r="1086">
          <cell r="K1086" t="str">
            <v>630111111</v>
          </cell>
          <cell r="L1086" t="str">
            <v>SALES CHARGES (LOAD)</v>
          </cell>
          <cell r="M1086" t="str">
            <v>1000121110111</v>
          </cell>
          <cell r="N1086" t="str">
            <v>Investors Canadian Money Market Fund</v>
          </cell>
          <cell r="O1086">
            <v>0</v>
          </cell>
          <cell r="P1086">
            <v>0</v>
          </cell>
        </row>
        <row r="1087">
          <cell r="K1087" t="str">
            <v>630111111</v>
          </cell>
          <cell r="L1087" t="str">
            <v>SALES CHARGES (LOAD)</v>
          </cell>
          <cell r="M1087" t="str">
            <v>10001211101110084</v>
          </cell>
          <cell r="N1087" t="str">
            <v>IG MMF - IWCP</v>
          </cell>
          <cell r="O1087">
            <v>0</v>
          </cell>
          <cell r="P1087">
            <v>0</v>
          </cell>
        </row>
        <row r="1088">
          <cell r="K1088" t="str">
            <v>630111111</v>
          </cell>
          <cell r="L1088" t="str">
            <v>SALES CHARGES (LOAD)</v>
          </cell>
          <cell r="M1088" t="str">
            <v>1000131110111</v>
          </cell>
          <cell r="N1088" t="str">
            <v>Investors Summa Fund</v>
          </cell>
          <cell r="O1088">
            <v>-233.02</v>
          </cell>
          <cell r="P1088">
            <v>-135</v>
          </cell>
        </row>
        <row r="1089">
          <cell r="K1089" t="str">
            <v>630111111</v>
          </cell>
          <cell r="L1089" t="str">
            <v>SALES CHARGES (LOAD)</v>
          </cell>
          <cell r="M1089" t="str">
            <v>1000141110111</v>
          </cell>
          <cell r="N1089" t="str">
            <v>Investors Global Fund</v>
          </cell>
          <cell r="O1089">
            <v>-59.45</v>
          </cell>
          <cell r="P1089">
            <v>-14</v>
          </cell>
        </row>
        <row r="1090">
          <cell r="K1090" t="str">
            <v>630111111</v>
          </cell>
          <cell r="L1090" t="str">
            <v>SALES CHARGES (LOAD)</v>
          </cell>
          <cell r="M1090" t="str">
            <v>10001411101110016</v>
          </cell>
          <cell r="N1090" t="str">
            <v>Investors Global Fund - IGP</v>
          </cell>
          <cell r="O1090">
            <v>-12.92</v>
          </cell>
          <cell r="P1090">
            <v>-6.8</v>
          </cell>
        </row>
        <row r="1091">
          <cell r="K1091" t="str">
            <v>630111111</v>
          </cell>
          <cell r="L1091" t="str">
            <v>SALES CHARGES (LOAD)</v>
          </cell>
          <cell r="M1091" t="str">
            <v>10001411101110018</v>
          </cell>
          <cell r="N1091" t="str">
            <v>Investors Global Fund - IGPP</v>
          </cell>
          <cell r="O1091">
            <v>-7.23</v>
          </cell>
          <cell r="P1091">
            <v>-3.6</v>
          </cell>
        </row>
        <row r="1092">
          <cell r="K1092" t="str">
            <v>630111111</v>
          </cell>
          <cell r="L1092" t="str">
            <v>SALES CHARGES (LOAD)</v>
          </cell>
          <cell r="M1092" t="str">
            <v>10001411101110019</v>
          </cell>
          <cell r="N1092" t="str">
            <v>Investors Global Fund - IRGP</v>
          </cell>
          <cell r="O1092">
            <v>-10.15</v>
          </cell>
          <cell r="P1092">
            <v>-17.600000000000001</v>
          </cell>
        </row>
        <row r="1093">
          <cell r="K1093" t="str">
            <v>630111111</v>
          </cell>
          <cell r="L1093" t="str">
            <v>SALES CHARGES (LOAD)</v>
          </cell>
          <cell r="M1093" t="str">
            <v>10001411101110020</v>
          </cell>
          <cell r="N1093" t="str">
            <v>Investors Global Fund - IRPP</v>
          </cell>
          <cell r="O1093">
            <v>-3.08</v>
          </cell>
          <cell r="P1093">
            <v>-3.5</v>
          </cell>
        </row>
        <row r="1094">
          <cell r="K1094" t="str">
            <v>630111111</v>
          </cell>
          <cell r="L1094" t="str">
            <v>SALES CHARGES (LOAD)</v>
          </cell>
          <cell r="M1094" t="str">
            <v>10001411101110066</v>
          </cell>
          <cell r="N1094" t="str">
            <v>Investors Global RSP Fund</v>
          </cell>
          <cell r="O1094">
            <v>-18.690000000000001</v>
          </cell>
          <cell r="P1094">
            <v>-6</v>
          </cell>
        </row>
        <row r="1095">
          <cell r="K1095" t="str">
            <v>630111111</v>
          </cell>
          <cell r="L1095" t="str">
            <v>SALES CHARGES (LOAD)</v>
          </cell>
          <cell r="M1095" t="str">
            <v>10001411101110084</v>
          </cell>
          <cell r="N1095" t="str">
            <v>Investors Global Fund - IWCP</v>
          </cell>
          <cell r="O1095">
            <v>0</v>
          </cell>
          <cell r="P1095">
            <v>0</v>
          </cell>
        </row>
        <row r="1096">
          <cell r="K1096" t="str">
            <v>630111111</v>
          </cell>
          <cell r="L1096" t="str">
            <v>SALES CHARGES (LOAD)</v>
          </cell>
          <cell r="M1096" t="str">
            <v>10001411101110086</v>
          </cell>
          <cell r="N1096" t="str">
            <v>Investors Global Fund - IWMP</v>
          </cell>
          <cell r="O1096">
            <v>0</v>
          </cell>
          <cell r="P1096">
            <v>0</v>
          </cell>
        </row>
        <row r="1097">
          <cell r="K1097" t="str">
            <v>630111111</v>
          </cell>
          <cell r="L1097" t="str">
            <v>SALES CHARGES (LOAD)</v>
          </cell>
          <cell r="M1097" t="str">
            <v>1000211110111</v>
          </cell>
          <cell r="N1097" t="str">
            <v>Investors European Growth Fund</v>
          </cell>
          <cell r="O1097">
            <v>-93.55</v>
          </cell>
          <cell r="P1097">
            <v>-17</v>
          </cell>
        </row>
        <row r="1098">
          <cell r="K1098" t="str">
            <v>630111111</v>
          </cell>
          <cell r="L1098" t="str">
            <v>SALES CHARGES (LOAD)</v>
          </cell>
          <cell r="M1098" t="str">
            <v>10002111101110023</v>
          </cell>
          <cell r="N1098" t="str">
            <v>Investors European Growth Fund - IWGP</v>
          </cell>
          <cell r="O1098">
            <v>-2.94</v>
          </cell>
          <cell r="P1098">
            <v>-3.6</v>
          </cell>
        </row>
        <row r="1099">
          <cell r="K1099" t="str">
            <v>630111111</v>
          </cell>
          <cell r="L1099" t="str">
            <v>SALES CHARGES (LOAD)</v>
          </cell>
          <cell r="M1099" t="str">
            <v>10002111101110053</v>
          </cell>
          <cell r="N1099" t="str">
            <v>Investors European Growth Fund - IRHP</v>
          </cell>
          <cell r="O1099">
            <v>-0.83</v>
          </cell>
          <cell r="P1099">
            <v>-1.65</v>
          </cell>
        </row>
        <row r="1100">
          <cell r="K1100" t="str">
            <v>630111111</v>
          </cell>
          <cell r="L1100" t="str">
            <v>SALES CHARGES (LOAD)</v>
          </cell>
          <cell r="M1100" t="str">
            <v>10002111101110064</v>
          </cell>
          <cell r="N1100" t="str">
            <v>Investors European Growth RSP Fund</v>
          </cell>
          <cell r="O1100">
            <v>-29.65</v>
          </cell>
          <cell r="P1100">
            <v>-7</v>
          </cell>
        </row>
        <row r="1101">
          <cell r="K1101" t="str">
            <v>630111111</v>
          </cell>
          <cell r="L1101" t="str">
            <v>SALES CHARGES (LOAD)</v>
          </cell>
          <cell r="M1101" t="str">
            <v>10002111101110089</v>
          </cell>
          <cell r="N1101" t="str">
            <v>IG European Growth - IWAP</v>
          </cell>
          <cell r="O1101">
            <v>0</v>
          </cell>
          <cell r="P1101">
            <v>0</v>
          </cell>
        </row>
        <row r="1102">
          <cell r="K1102" t="str">
            <v>630111111</v>
          </cell>
          <cell r="L1102" t="str">
            <v>SALES CHARGES (LOAD)</v>
          </cell>
          <cell r="M1102" t="str">
            <v>10002111101110090</v>
          </cell>
          <cell r="N1102" t="str">
            <v>IG European Growth - IWAR</v>
          </cell>
          <cell r="O1102">
            <v>0</v>
          </cell>
          <cell r="P1102">
            <v>0</v>
          </cell>
        </row>
        <row r="1103">
          <cell r="K1103" t="str">
            <v>630111111</v>
          </cell>
          <cell r="L1103" t="str">
            <v>SALES CHARGES (LOAD)</v>
          </cell>
          <cell r="M1103" t="str">
            <v>1000221110111</v>
          </cell>
          <cell r="N1103" t="str">
            <v>Investors Pacific International Fund</v>
          </cell>
          <cell r="O1103">
            <v>-6.52</v>
          </cell>
          <cell r="P1103">
            <v>-7</v>
          </cell>
        </row>
        <row r="1104">
          <cell r="K1104" t="str">
            <v>630111111</v>
          </cell>
          <cell r="L1104" t="str">
            <v>SALES CHARGES (LOAD)</v>
          </cell>
          <cell r="M1104" t="str">
            <v>10002211101110023</v>
          </cell>
          <cell r="N1104" t="str">
            <v>Investors Pacific International - IWGP</v>
          </cell>
          <cell r="O1104">
            <v>-1.33</v>
          </cell>
          <cell r="P1104">
            <v>-1.8</v>
          </cell>
        </row>
        <row r="1105">
          <cell r="K1105" t="str">
            <v>630111111</v>
          </cell>
          <cell r="L1105" t="str">
            <v>SALES CHARGES (LOAD)</v>
          </cell>
          <cell r="M1105" t="str">
            <v>10002211101110087</v>
          </cell>
          <cell r="N1105" t="str">
            <v>IG Pacific - IWMA</v>
          </cell>
          <cell r="O1105">
            <v>0</v>
          </cell>
          <cell r="P1105">
            <v>0</v>
          </cell>
        </row>
        <row r="1106">
          <cell r="K1106" t="str">
            <v>630111111</v>
          </cell>
          <cell r="L1106" t="str">
            <v>SALES CHARGES (LOAD)</v>
          </cell>
          <cell r="M1106" t="str">
            <v>1000241110111</v>
          </cell>
          <cell r="N1106" t="str">
            <v>Investors Asset Allocation Fund</v>
          </cell>
          <cell r="O1106">
            <v>-119.22</v>
          </cell>
          <cell r="P1106">
            <v>-50</v>
          </cell>
        </row>
        <row r="1107">
          <cell r="K1107" t="str">
            <v>630111111</v>
          </cell>
          <cell r="L1107" t="str">
            <v>SALES CHARGES (LOAD)</v>
          </cell>
          <cell r="M1107" t="str">
            <v>1000251110111</v>
          </cell>
          <cell r="N1107" t="str">
            <v>Investors Global Bond Fund</v>
          </cell>
          <cell r="O1107">
            <v>0</v>
          </cell>
          <cell r="P1107">
            <v>0</v>
          </cell>
        </row>
        <row r="1108">
          <cell r="K1108" t="str">
            <v>630111111</v>
          </cell>
          <cell r="L1108" t="str">
            <v>SALES CHARGES (LOAD)</v>
          </cell>
          <cell r="M1108" t="str">
            <v>10002511101110020</v>
          </cell>
          <cell r="N1108" t="str">
            <v>Investors Global Bond Fund - IRPP</v>
          </cell>
          <cell r="O1108">
            <v>-3.08</v>
          </cell>
          <cell r="P1108">
            <v>-3.5</v>
          </cell>
        </row>
        <row r="1109">
          <cell r="K1109" t="str">
            <v>630111111</v>
          </cell>
          <cell r="L1109" t="str">
            <v>SALES CHARGES (LOAD)</v>
          </cell>
          <cell r="M1109" t="str">
            <v>1000261110111</v>
          </cell>
          <cell r="N1109" t="str">
            <v>Investors Corporate Bond Fund</v>
          </cell>
          <cell r="O1109">
            <v>0</v>
          </cell>
          <cell r="P1109">
            <v>0</v>
          </cell>
        </row>
        <row r="1110">
          <cell r="K1110" t="str">
            <v>630111111</v>
          </cell>
          <cell r="L1110" t="str">
            <v>SALES CHARGES (LOAD)</v>
          </cell>
          <cell r="M1110" t="str">
            <v>10002611101110015</v>
          </cell>
          <cell r="N1110" t="str">
            <v>Investors Corporate Bond Fund - IIP</v>
          </cell>
          <cell r="O1110">
            <v>-9.5500000000000007</v>
          </cell>
          <cell r="P1110">
            <v>0</v>
          </cell>
        </row>
        <row r="1111">
          <cell r="K1111" t="str">
            <v>630111111</v>
          </cell>
          <cell r="L1111" t="str">
            <v>SALES CHARGES (LOAD)</v>
          </cell>
          <cell r="M1111" t="str">
            <v>10002611101110017</v>
          </cell>
          <cell r="N1111" t="str">
            <v>Investors Corporate Bond Fund - IIPP</v>
          </cell>
          <cell r="O1111">
            <v>-10.27</v>
          </cell>
          <cell r="P1111">
            <v>-2.2000000000000002</v>
          </cell>
        </row>
        <row r="1112">
          <cell r="K1112" t="str">
            <v>630111111</v>
          </cell>
          <cell r="L1112" t="str">
            <v>SALES CHARGES (LOAD)</v>
          </cell>
          <cell r="M1112" t="str">
            <v>10002611101110018</v>
          </cell>
          <cell r="N1112" t="str">
            <v>Investors Corporate Bond Fund - IGPP</v>
          </cell>
          <cell r="O1112">
            <v>-2.31</v>
          </cell>
          <cell r="P1112">
            <v>-1.2</v>
          </cell>
        </row>
        <row r="1113">
          <cell r="K1113" t="str">
            <v>630111111</v>
          </cell>
          <cell r="L1113" t="str">
            <v>SALES CHARGES (LOAD)</v>
          </cell>
          <cell r="M1113" t="str">
            <v>10002611101110020</v>
          </cell>
          <cell r="N1113" t="str">
            <v>Investors Corporate Bond Fund - IRPP</v>
          </cell>
          <cell r="O1113">
            <v>-3.08</v>
          </cell>
          <cell r="P1113">
            <v>-3.5</v>
          </cell>
        </row>
        <row r="1114">
          <cell r="K1114" t="str">
            <v>630111111</v>
          </cell>
          <cell r="L1114" t="str">
            <v>SALES CHARGES (LOAD)</v>
          </cell>
          <cell r="M1114" t="str">
            <v>10002611101110084</v>
          </cell>
          <cell r="N1114" t="str">
            <v>IG Corp Bond - IWCP</v>
          </cell>
          <cell r="O1114">
            <v>0</v>
          </cell>
          <cell r="P1114">
            <v>0</v>
          </cell>
        </row>
        <row r="1115">
          <cell r="K1115" t="str">
            <v>630111111</v>
          </cell>
          <cell r="L1115" t="str">
            <v>SALES CHARGES (LOAD)</v>
          </cell>
          <cell r="M1115" t="str">
            <v>10002611101110085</v>
          </cell>
          <cell r="N1115" t="str">
            <v>IG Corp Bond - IWMC</v>
          </cell>
          <cell r="O1115">
            <v>0</v>
          </cell>
          <cell r="P1115">
            <v>0</v>
          </cell>
        </row>
        <row r="1116">
          <cell r="K1116" t="str">
            <v>630111111</v>
          </cell>
          <cell r="L1116" t="str">
            <v>SALES CHARGES (LOAD)</v>
          </cell>
          <cell r="M1116" t="str">
            <v>10002611101110086</v>
          </cell>
          <cell r="N1116" t="str">
            <v>IG Corp Bond - IWMP</v>
          </cell>
          <cell r="O1116">
            <v>0</v>
          </cell>
          <cell r="P1116">
            <v>0</v>
          </cell>
        </row>
        <row r="1117">
          <cell r="K1117" t="str">
            <v>630111111</v>
          </cell>
          <cell r="L1117" t="str">
            <v>SALES CHARGES (LOAD)</v>
          </cell>
          <cell r="M1117" t="str">
            <v>10002611101110087</v>
          </cell>
          <cell r="N1117" t="str">
            <v>IG Corp Bond - IWMA</v>
          </cell>
          <cell r="O1117">
            <v>0</v>
          </cell>
          <cell r="P1117">
            <v>0</v>
          </cell>
        </row>
        <row r="1118">
          <cell r="K1118" t="str">
            <v>630111111</v>
          </cell>
          <cell r="L1118" t="str">
            <v>SALES CHARGES (LOAD)</v>
          </cell>
          <cell r="M1118" t="str">
            <v>10002611101110088</v>
          </cell>
          <cell r="N1118" t="str">
            <v>IG Corp Bond - WMAR</v>
          </cell>
          <cell r="O1118">
            <v>0</v>
          </cell>
          <cell r="P1118">
            <v>0</v>
          </cell>
        </row>
        <row r="1119">
          <cell r="K1119" t="str">
            <v>630111111</v>
          </cell>
          <cell r="L1119" t="str">
            <v>SALES CHARGES (LOAD)</v>
          </cell>
          <cell r="M1119" t="str">
            <v>1000271130111</v>
          </cell>
          <cell r="N1119" t="str">
            <v>IG AGF Canadian Growth Fund</v>
          </cell>
          <cell r="O1119">
            <v>-52.69</v>
          </cell>
          <cell r="P1119">
            <v>-16</v>
          </cell>
        </row>
        <row r="1120">
          <cell r="K1120" t="str">
            <v>630111111</v>
          </cell>
          <cell r="L1120" t="str">
            <v>SALES CHARGES (LOAD)</v>
          </cell>
          <cell r="M1120" t="str">
            <v>10002711301110084</v>
          </cell>
          <cell r="N1120" t="str">
            <v>IG AGF Cdn Growth - IWCP</v>
          </cell>
          <cell r="O1120">
            <v>0</v>
          </cell>
          <cell r="P1120">
            <v>0</v>
          </cell>
        </row>
        <row r="1121">
          <cell r="K1121" t="str">
            <v>630111111</v>
          </cell>
          <cell r="L1121" t="str">
            <v>SALES CHARGES (LOAD)</v>
          </cell>
          <cell r="M1121" t="str">
            <v>10002711301110085</v>
          </cell>
          <cell r="N1121" t="str">
            <v>IG AGF Cdn Growth - IWMC</v>
          </cell>
          <cell r="O1121">
            <v>0</v>
          </cell>
          <cell r="P1121">
            <v>0</v>
          </cell>
        </row>
        <row r="1122">
          <cell r="K1122" t="str">
            <v>630111111</v>
          </cell>
          <cell r="L1122" t="str">
            <v>SALES CHARGES (LOAD)</v>
          </cell>
          <cell r="M1122" t="str">
            <v>10002711301110089</v>
          </cell>
          <cell r="N1122" t="str">
            <v>IG AGF Cdn Growth - IWAP</v>
          </cell>
          <cell r="O1122">
            <v>0</v>
          </cell>
          <cell r="P1122">
            <v>0</v>
          </cell>
        </row>
        <row r="1123">
          <cell r="K1123" t="str">
            <v>630111111</v>
          </cell>
          <cell r="L1123" t="str">
            <v>SALES CHARGES (LOAD)</v>
          </cell>
          <cell r="M1123" t="str">
            <v>10002711301110090</v>
          </cell>
          <cell r="N1123" t="str">
            <v>IG AGF Cdn Growth - IWAR</v>
          </cell>
          <cell r="O1123">
            <v>0</v>
          </cell>
          <cell r="P1123">
            <v>0</v>
          </cell>
        </row>
        <row r="1124">
          <cell r="K1124" t="str">
            <v>630111111</v>
          </cell>
          <cell r="L1124" t="str">
            <v>SALES CHARGES (LOAD)</v>
          </cell>
          <cell r="M1124" t="str">
            <v>1000272210111</v>
          </cell>
          <cell r="N1124" t="str">
            <v>IG MLAM Canadian Equity Fund</v>
          </cell>
          <cell r="O1124">
            <v>0</v>
          </cell>
          <cell r="P1124">
            <v>0</v>
          </cell>
        </row>
        <row r="1125">
          <cell r="K1125" t="str">
            <v>630111111</v>
          </cell>
          <cell r="L1125" t="str">
            <v>SALES CHARGES (LOAD)</v>
          </cell>
          <cell r="M1125" t="str">
            <v>1000282210111</v>
          </cell>
          <cell r="N1125" t="str">
            <v>IG MLAM World Bond Fund</v>
          </cell>
          <cell r="O1125">
            <v>0</v>
          </cell>
          <cell r="P1125">
            <v>0</v>
          </cell>
        </row>
        <row r="1126">
          <cell r="K1126" t="str">
            <v>630111111</v>
          </cell>
          <cell r="L1126" t="str">
            <v>SALES CHARGES (LOAD)</v>
          </cell>
          <cell r="M1126" t="str">
            <v>1000287150111</v>
          </cell>
          <cell r="N1126" t="str">
            <v>IG Templeton World Bond Fund</v>
          </cell>
          <cell r="O1126">
            <v>0</v>
          </cell>
          <cell r="P1126">
            <v>0</v>
          </cell>
        </row>
        <row r="1127">
          <cell r="K1127" t="str">
            <v>630111111</v>
          </cell>
          <cell r="L1127" t="str">
            <v>SALES CHARGES (LOAD)</v>
          </cell>
          <cell r="M1127" t="str">
            <v>1000291730111</v>
          </cell>
          <cell r="N1127" t="str">
            <v>IG Scudder US Allocation Fund</v>
          </cell>
          <cell r="O1127">
            <v>0</v>
          </cell>
          <cell r="P1127">
            <v>0</v>
          </cell>
        </row>
        <row r="1128">
          <cell r="K1128" t="str">
            <v>630111111</v>
          </cell>
          <cell r="L1128" t="str">
            <v>SALES CHARGES (LOAD)</v>
          </cell>
          <cell r="M1128" t="str">
            <v>1000292210111</v>
          </cell>
          <cell r="N1128" t="str">
            <v>IG MLAM Capital Allocation Fund</v>
          </cell>
          <cell r="O1128">
            <v>0</v>
          </cell>
          <cell r="P1128">
            <v>0</v>
          </cell>
        </row>
        <row r="1129">
          <cell r="K1129" t="str">
            <v>630111111</v>
          </cell>
          <cell r="L1129" t="str">
            <v>SALES CHARGES (LOAD)</v>
          </cell>
          <cell r="M1129" t="str">
            <v>1000292220111</v>
          </cell>
          <cell r="N1129" t="str">
            <v>IG Goldman Sachs US Equity Fund</v>
          </cell>
          <cell r="O1129">
            <v>0</v>
          </cell>
          <cell r="P1129">
            <v>0</v>
          </cell>
        </row>
        <row r="1130">
          <cell r="K1130" t="str">
            <v>630111111</v>
          </cell>
          <cell r="L1130" t="str">
            <v>SALES CHARGES (LOAD)</v>
          </cell>
          <cell r="M1130" t="str">
            <v>1000301390111</v>
          </cell>
          <cell r="N1130" t="str">
            <v>IG MKF Universal Emerging Markets Fund</v>
          </cell>
          <cell r="O1130">
            <v>0</v>
          </cell>
          <cell r="P1130">
            <v>0</v>
          </cell>
        </row>
        <row r="1131">
          <cell r="K1131" t="str">
            <v>630111111</v>
          </cell>
          <cell r="L1131" t="str">
            <v>SALES CHARGES (LOAD)</v>
          </cell>
          <cell r="M1131" t="str">
            <v>10003013901110089</v>
          </cell>
          <cell r="N1131" t="str">
            <v>IG MKF Universal Emerging Mkts - IWAP</v>
          </cell>
          <cell r="O1131">
            <v>0</v>
          </cell>
          <cell r="P1131">
            <v>0</v>
          </cell>
        </row>
        <row r="1132">
          <cell r="K1132" t="str">
            <v>630111111</v>
          </cell>
          <cell r="L1132" t="str">
            <v>SALES CHARGES (LOAD)</v>
          </cell>
          <cell r="M1132" t="str">
            <v>1000301730111</v>
          </cell>
          <cell r="N1132" t="str">
            <v>IG Scudder Emerging Markets Growth Fund</v>
          </cell>
          <cell r="O1132">
            <v>0</v>
          </cell>
          <cell r="P1132">
            <v>0</v>
          </cell>
        </row>
        <row r="1133">
          <cell r="K1133" t="str">
            <v>630111111</v>
          </cell>
          <cell r="L1133" t="str">
            <v>SALES CHARGES (LOAD)</v>
          </cell>
          <cell r="M1133" t="str">
            <v>10003017301110089</v>
          </cell>
          <cell r="N1133" t="str">
            <v>IG Scudder Emerging Markets - IWAP</v>
          </cell>
          <cell r="O1133">
            <v>0</v>
          </cell>
          <cell r="P1133">
            <v>0</v>
          </cell>
        </row>
        <row r="1134">
          <cell r="K1134" t="str">
            <v>630111111</v>
          </cell>
          <cell r="L1134" t="str">
            <v>SALES CHARGES (LOAD)</v>
          </cell>
          <cell r="M1134" t="str">
            <v>1000302210111</v>
          </cell>
          <cell r="N1134" t="str">
            <v>IG MLAM Emerging Markets Fund</v>
          </cell>
          <cell r="O1134">
            <v>0</v>
          </cell>
          <cell r="P1134">
            <v>0</v>
          </cell>
        </row>
        <row r="1135">
          <cell r="K1135" t="str">
            <v>630111111</v>
          </cell>
          <cell r="L1135" t="str">
            <v>SALES CHARGES (LOAD)</v>
          </cell>
          <cell r="M1135" t="str">
            <v>1000312210111</v>
          </cell>
          <cell r="N1135" t="str">
            <v>IG MLAM World Allocation Fund</v>
          </cell>
          <cell r="O1135">
            <v>0</v>
          </cell>
          <cell r="P1135">
            <v>0</v>
          </cell>
        </row>
        <row r="1136">
          <cell r="K1136" t="str">
            <v>630111111</v>
          </cell>
          <cell r="L1136" t="str">
            <v>SALES CHARGES (LOAD)</v>
          </cell>
          <cell r="M1136" t="str">
            <v>1000317150111</v>
          </cell>
          <cell r="N1136" t="str">
            <v>IG Templeton World Allocation Fund</v>
          </cell>
          <cell r="O1136">
            <v>-4.63</v>
          </cell>
          <cell r="P1136">
            <v>0</v>
          </cell>
        </row>
        <row r="1137">
          <cell r="K1137" t="str">
            <v>630111111</v>
          </cell>
          <cell r="L1137" t="str">
            <v>SALES CHARGES (LOAD)</v>
          </cell>
          <cell r="M1137" t="str">
            <v>1000321130111</v>
          </cell>
          <cell r="N1137" t="str">
            <v>IG AGF US Growth Fund II</v>
          </cell>
          <cell r="O1137">
            <v>-1.52</v>
          </cell>
          <cell r="P1137">
            <v>0</v>
          </cell>
        </row>
        <row r="1138">
          <cell r="K1138" t="str">
            <v>630111111</v>
          </cell>
          <cell r="L1138" t="str">
            <v>SALES CHARGES (LOAD)</v>
          </cell>
          <cell r="M1138" t="str">
            <v>1000321320111</v>
          </cell>
          <cell r="N1138" t="str">
            <v>IG Rothschild American Equity Fund</v>
          </cell>
          <cell r="O1138">
            <v>0</v>
          </cell>
          <cell r="P1138">
            <v>0</v>
          </cell>
        </row>
        <row r="1139">
          <cell r="K1139" t="str">
            <v>630111111</v>
          </cell>
          <cell r="L1139" t="str">
            <v>SALES CHARGES (LOAD)</v>
          </cell>
          <cell r="M1139" t="str">
            <v>1000331130111</v>
          </cell>
          <cell r="N1139" t="str">
            <v>IG AGF Canadian Growth Fund II</v>
          </cell>
          <cell r="O1139">
            <v>-3.68</v>
          </cell>
          <cell r="P1139">
            <v>0</v>
          </cell>
        </row>
        <row r="1140">
          <cell r="K1140" t="str">
            <v>630111111</v>
          </cell>
          <cell r="L1140" t="str">
            <v>SALES CHARGES (LOAD)</v>
          </cell>
          <cell r="M1140" t="str">
            <v>1000331320111</v>
          </cell>
          <cell r="N1140" t="str">
            <v>IG Rothschild Canadian Equity Fund</v>
          </cell>
          <cell r="O1140">
            <v>0</v>
          </cell>
          <cell r="P1140">
            <v>0</v>
          </cell>
        </row>
        <row r="1141">
          <cell r="K1141" t="str">
            <v>630111111</v>
          </cell>
          <cell r="L1141" t="str">
            <v>SALES CHARGES (LOAD)</v>
          </cell>
          <cell r="M1141" t="str">
            <v>1000341130111</v>
          </cell>
          <cell r="N1141" t="str">
            <v>IG AGF Canadian Balanced Fund</v>
          </cell>
          <cell r="O1141">
            <v>-17.37</v>
          </cell>
          <cell r="P1141">
            <v>-9</v>
          </cell>
        </row>
        <row r="1142">
          <cell r="K1142" t="str">
            <v>630111111</v>
          </cell>
          <cell r="L1142" t="str">
            <v>SALES CHARGES (LOAD)</v>
          </cell>
          <cell r="M1142" t="str">
            <v>1000341320111</v>
          </cell>
          <cell r="N1142" t="str">
            <v>IG Rothschild Canadian Balanced Fund</v>
          </cell>
          <cell r="O1142">
            <v>0</v>
          </cell>
          <cell r="P1142">
            <v>0</v>
          </cell>
        </row>
        <row r="1143">
          <cell r="K1143" t="str">
            <v>630111111</v>
          </cell>
          <cell r="L1143" t="str">
            <v>SALES CHARGES (LOAD)</v>
          </cell>
          <cell r="M1143" t="str">
            <v>1000351130111</v>
          </cell>
          <cell r="N1143" t="str">
            <v>IG AGF International Equity Fund</v>
          </cell>
          <cell r="O1143">
            <v>-21.56</v>
          </cell>
          <cell r="P1143">
            <v>-1</v>
          </cell>
        </row>
        <row r="1144">
          <cell r="K1144" t="str">
            <v>630111111</v>
          </cell>
          <cell r="L1144" t="str">
            <v>SALES CHARGES (LOAD)</v>
          </cell>
          <cell r="M1144" t="str">
            <v>1000351320111</v>
          </cell>
          <cell r="N1144" t="str">
            <v>IG Rothschild International Equity Fund</v>
          </cell>
          <cell r="O1144">
            <v>0</v>
          </cell>
          <cell r="P1144">
            <v>0</v>
          </cell>
        </row>
        <row r="1145">
          <cell r="K1145" t="str">
            <v>630111111</v>
          </cell>
          <cell r="L1145" t="str">
            <v>SALES CHARGES (LOAD)</v>
          </cell>
          <cell r="M1145" t="str">
            <v>1000361130111</v>
          </cell>
          <cell r="N1145" t="str">
            <v>IG AGF International Bond Fund</v>
          </cell>
          <cell r="O1145">
            <v>0</v>
          </cell>
          <cell r="P1145">
            <v>0</v>
          </cell>
        </row>
        <row r="1146">
          <cell r="K1146" t="str">
            <v>630111111</v>
          </cell>
          <cell r="L1146" t="str">
            <v>SALES CHARGES (LOAD)</v>
          </cell>
          <cell r="M1146" t="str">
            <v>1000361320111</v>
          </cell>
          <cell r="N1146" t="str">
            <v>IG Rothschild International Bond Fund</v>
          </cell>
          <cell r="O1146">
            <v>0</v>
          </cell>
          <cell r="P1146">
            <v>0</v>
          </cell>
        </row>
        <row r="1147">
          <cell r="K1147" t="str">
            <v>630111111</v>
          </cell>
          <cell r="L1147" t="str">
            <v>SALES CHARGES (LOAD)</v>
          </cell>
          <cell r="M1147" t="str">
            <v>1000371110111</v>
          </cell>
          <cell r="N1147" t="str">
            <v>Investors Canadian Small Cap Fund</v>
          </cell>
          <cell r="O1147">
            <v>-9.94</v>
          </cell>
          <cell r="P1147">
            <v>-11</v>
          </cell>
        </row>
        <row r="1148">
          <cell r="K1148" t="str">
            <v>630111111</v>
          </cell>
          <cell r="L1148" t="str">
            <v>SALES CHARGES (LOAD)</v>
          </cell>
          <cell r="M1148" t="str">
            <v>10003711101110090</v>
          </cell>
          <cell r="N1148" t="str">
            <v>IG Cdn Small Cap - IWAR</v>
          </cell>
          <cell r="O1148">
            <v>0</v>
          </cell>
          <cell r="P1148">
            <v>0</v>
          </cell>
        </row>
        <row r="1149">
          <cell r="K1149" t="str">
            <v>630111111</v>
          </cell>
          <cell r="L1149" t="str">
            <v>SALES CHARGES (LOAD)</v>
          </cell>
          <cell r="M1149" t="str">
            <v>1000381110111</v>
          </cell>
          <cell r="N1149" t="str">
            <v>Investors US Opportunities Fund</v>
          </cell>
          <cell r="O1149">
            <v>-16.07</v>
          </cell>
          <cell r="P1149">
            <v>-5</v>
          </cell>
        </row>
        <row r="1150">
          <cell r="K1150" t="str">
            <v>630111111</v>
          </cell>
          <cell r="L1150" t="str">
            <v>SALES CHARGES (LOAD)</v>
          </cell>
          <cell r="M1150" t="str">
            <v>10003811101110053</v>
          </cell>
          <cell r="N1150" t="str">
            <v>Investors US Opportunities Fund - IRHP</v>
          </cell>
          <cell r="O1150">
            <v>-0.83</v>
          </cell>
          <cell r="P1150">
            <v>-1.65</v>
          </cell>
        </row>
        <row r="1151">
          <cell r="K1151" t="str">
            <v>630111111</v>
          </cell>
          <cell r="L1151" t="str">
            <v>SALES CHARGES (LOAD)</v>
          </cell>
          <cell r="M1151" t="str">
            <v>1000391110111</v>
          </cell>
          <cell r="N1151" t="str">
            <v>Investors Latin American Growth Fund</v>
          </cell>
          <cell r="O1151">
            <v>-1.23</v>
          </cell>
          <cell r="P1151">
            <v>0</v>
          </cell>
        </row>
        <row r="1152">
          <cell r="K1152" t="str">
            <v>630111111</v>
          </cell>
          <cell r="L1152" t="str">
            <v>SALES CHARGES (LOAD)</v>
          </cell>
          <cell r="M1152" t="str">
            <v>1000401110111</v>
          </cell>
          <cell r="N1152" t="str">
            <v>Investors Canadian Natural Resource Fund</v>
          </cell>
          <cell r="O1152">
            <v>-10.81</v>
          </cell>
          <cell r="P1152">
            <v>-4</v>
          </cell>
        </row>
        <row r="1153">
          <cell r="K1153" t="str">
            <v>630111111</v>
          </cell>
          <cell r="L1153" t="str">
            <v>SALES CHARGES (LOAD)</v>
          </cell>
          <cell r="M1153" t="str">
            <v>10004011101110053</v>
          </cell>
          <cell r="N1153" t="str">
            <v>Investors Cdn Natural Resource - IRHP</v>
          </cell>
          <cell r="O1153">
            <v>-0.83</v>
          </cell>
          <cell r="P1153">
            <v>-1.65</v>
          </cell>
        </row>
        <row r="1154">
          <cell r="K1154" t="str">
            <v>630111111</v>
          </cell>
          <cell r="L1154" t="str">
            <v>SALES CHARGES (LOAD)</v>
          </cell>
          <cell r="M1154" t="str">
            <v>1000411110111</v>
          </cell>
          <cell r="N1154" t="str">
            <v>Investors Cdn High Yield Income Fund</v>
          </cell>
          <cell r="O1154">
            <v>0</v>
          </cell>
          <cell r="P1154">
            <v>0</v>
          </cell>
        </row>
        <row r="1155">
          <cell r="K1155" t="str">
            <v>630111111</v>
          </cell>
          <cell r="L1155" t="str">
            <v>SALES CHARGES (LOAD)</v>
          </cell>
          <cell r="M1155" t="str">
            <v>10004111101110085</v>
          </cell>
          <cell r="N1155" t="str">
            <v>IG Cdn High Yield Income - IWMC</v>
          </cell>
          <cell r="O1155">
            <v>0</v>
          </cell>
          <cell r="P1155">
            <v>0</v>
          </cell>
        </row>
        <row r="1156">
          <cell r="K1156" t="str">
            <v>630111111</v>
          </cell>
          <cell r="L1156" t="str">
            <v>SALES CHARGES (LOAD)</v>
          </cell>
          <cell r="M1156" t="str">
            <v>10004111101110086</v>
          </cell>
          <cell r="N1156" t="str">
            <v>IG Cdn High Yield Income - IWMP</v>
          </cell>
          <cell r="O1156">
            <v>0</v>
          </cell>
          <cell r="P1156">
            <v>0</v>
          </cell>
        </row>
        <row r="1157">
          <cell r="K1157" t="str">
            <v>630111111</v>
          </cell>
          <cell r="L1157" t="str">
            <v>SALES CHARGES (LOAD)</v>
          </cell>
          <cell r="M1157" t="str">
            <v>10004111101110087</v>
          </cell>
          <cell r="N1157" t="str">
            <v>IG Cdn High Yield Income - IWMA</v>
          </cell>
          <cell r="O1157">
            <v>0</v>
          </cell>
          <cell r="P1157">
            <v>0</v>
          </cell>
        </row>
        <row r="1158">
          <cell r="K1158" t="str">
            <v>630111111</v>
          </cell>
          <cell r="L1158" t="str">
            <v>SALES CHARGES (LOAD)</v>
          </cell>
          <cell r="M1158" t="str">
            <v>10004111101110088</v>
          </cell>
          <cell r="N1158" t="str">
            <v>IG Cdn High Yield Income - WMAR</v>
          </cell>
          <cell r="O1158">
            <v>0</v>
          </cell>
          <cell r="P1158">
            <v>0</v>
          </cell>
        </row>
        <row r="1159">
          <cell r="K1159" t="str">
            <v>630111111</v>
          </cell>
          <cell r="L1159" t="str">
            <v>SALES CHARGES (LOAD)</v>
          </cell>
          <cell r="M1159" t="str">
            <v>1000427120111</v>
          </cell>
          <cell r="N1159" t="str">
            <v>IG Sceptre Canadian Bond Fund</v>
          </cell>
          <cell r="O1159">
            <v>0</v>
          </cell>
          <cell r="P1159">
            <v>0</v>
          </cell>
        </row>
        <row r="1160">
          <cell r="K1160" t="str">
            <v>630111111</v>
          </cell>
          <cell r="L1160" t="str">
            <v>SALES CHARGES (LOAD)</v>
          </cell>
          <cell r="M1160" t="str">
            <v>1000437120111</v>
          </cell>
          <cell r="N1160" t="str">
            <v>IG Sceptre Canadian Equity Fund</v>
          </cell>
          <cell r="O1160">
            <v>-19.45</v>
          </cell>
          <cell r="P1160">
            <v>-5</v>
          </cell>
        </row>
        <row r="1161">
          <cell r="K1161" t="str">
            <v>630111111</v>
          </cell>
          <cell r="L1161" t="str">
            <v>SALES CHARGES (LOAD)</v>
          </cell>
          <cell r="M1161" t="str">
            <v>10004371201110086</v>
          </cell>
          <cell r="N1161" t="str">
            <v>IG Sceptre Cdn Equity - IWMP</v>
          </cell>
          <cell r="O1161">
            <v>0</v>
          </cell>
          <cell r="P1161">
            <v>0</v>
          </cell>
        </row>
        <row r="1162">
          <cell r="K1162" t="str">
            <v>630111111</v>
          </cell>
          <cell r="L1162" t="str">
            <v>SALES CHARGES (LOAD)</v>
          </cell>
          <cell r="M1162" t="str">
            <v>10004371201110089</v>
          </cell>
          <cell r="N1162" t="str">
            <v>IG Sceptre Cdn Equity - IWAP</v>
          </cell>
          <cell r="O1162">
            <v>0</v>
          </cell>
          <cell r="P1162">
            <v>0</v>
          </cell>
        </row>
        <row r="1163">
          <cell r="K1163" t="str">
            <v>630111111</v>
          </cell>
          <cell r="L1163" t="str">
            <v>SALES CHARGES (LOAD)</v>
          </cell>
          <cell r="M1163" t="str">
            <v>10004371201110090</v>
          </cell>
          <cell r="N1163" t="str">
            <v>IG Sceptre Cdn Equity - IWAR</v>
          </cell>
          <cell r="O1163">
            <v>0</v>
          </cell>
          <cell r="P1163">
            <v>0</v>
          </cell>
        </row>
        <row r="1164">
          <cell r="K1164" t="str">
            <v>630111111</v>
          </cell>
          <cell r="L1164" t="str">
            <v>SALES CHARGES (LOAD)</v>
          </cell>
          <cell r="M1164" t="str">
            <v>1000447120111</v>
          </cell>
          <cell r="N1164" t="str">
            <v>IG Sceptre Canadian Balanced Fund</v>
          </cell>
          <cell r="O1164">
            <v>-8.84</v>
          </cell>
          <cell r="P1164">
            <v>0</v>
          </cell>
        </row>
        <row r="1165">
          <cell r="K1165" t="str">
            <v>630111111</v>
          </cell>
          <cell r="L1165" t="str">
            <v>SALES CHARGES (LOAD)</v>
          </cell>
          <cell r="M1165" t="str">
            <v>1000451160111</v>
          </cell>
          <cell r="N1165" t="str">
            <v>IG Beutel Goodman Canadian Balanced Fund</v>
          </cell>
          <cell r="O1165">
            <v>-5.97</v>
          </cell>
          <cell r="P1165">
            <v>0</v>
          </cell>
        </row>
        <row r="1166">
          <cell r="K1166" t="str">
            <v>630111111</v>
          </cell>
          <cell r="L1166" t="str">
            <v>SALES CHARGES (LOAD)</v>
          </cell>
          <cell r="M1166" t="str">
            <v>1000461160111</v>
          </cell>
          <cell r="N1166" t="str">
            <v>IG Beutel Goodman Canadian Equity Fund</v>
          </cell>
          <cell r="O1166">
            <v>-6.93</v>
          </cell>
          <cell r="P1166">
            <v>0</v>
          </cell>
        </row>
        <row r="1167">
          <cell r="K1167" t="str">
            <v>630111111</v>
          </cell>
          <cell r="L1167" t="str">
            <v>SALES CHARGES (LOAD)</v>
          </cell>
          <cell r="M1167" t="str">
            <v>10004611601110084</v>
          </cell>
          <cell r="N1167" t="str">
            <v>IG Beutel Cdn Equity - IWCP</v>
          </cell>
          <cell r="O1167">
            <v>0</v>
          </cell>
          <cell r="P1167">
            <v>0</v>
          </cell>
        </row>
        <row r="1168">
          <cell r="K1168" t="str">
            <v>630111111</v>
          </cell>
          <cell r="L1168" t="str">
            <v>SALES CHARGES (LOAD)</v>
          </cell>
          <cell r="M1168" t="str">
            <v>1000471160111</v>
          </cell>
          <cell r="N1168" t="str">
            <v>IG Beutel Goodman Cdn Small Cap Fund</v>
          </cell>
          <cell r="O1168">
            <v>-25.1</v>
          </cell>
          <cell r="P1168">
            <v>-9</v>
          </cell>
        </row>
        <row r="1169">
          <cell r="K1169" t="str">
            <v>630111111</v>
          </cell>
          <cell r="L1169" t="str">
            <v>SALES CHARGES (LOAD)</v>
          </cell>
          <cell r="M1169" t="str">
            <v>10004711601110087</v>
          </cell>
          <cell r="N1169" t="str">
            <v>IG Beutel Small Cap - IWMA</v>
          </cell>
          <cell r="O1169">
            <v>0</v>
          </cell>
          <cell r="P1169">
            <v>0</v>
          </cell>
        </row>
        <row r="1170">
          <cell r="K1170" t="str">
            <v>630111111</v>
          </cell>
          <cell r="L1170" t="str">
            <v>SALES CHARGES (LOAD)</v>
          </cell>
          <cell r="M1170" t="str">
            <v>10004711601110088</v>
          </cell>
          <cell r="N1170" t="str">
            <v>IG Beutel Small Cap - WMAR</v>
          </cell>
          <cell r="O1170">
            <v>0</v>
          </cell>
          <cell r="P1170">
            <v>0</v>
          </cell>
        </row>
        <row r="1171">
          <cell r="K1171" t="str">
            <v>630111111</v>
          </cell>
          <cell r="L1171" t="str">
            <v>SALES CHARGES (LOAD)</v>
          </cell>
          <cell r="M1171" t="str">
            <v>1000481110111</v>
          </cell>
          <cell r="N1171" t="str">
            <v>Investors US Money Market Fund</v>
          </cell>
          <cell r="O1171">
            <v>0</v>
          </cell>
          <cell r="P1171">
            <v>0</v>
          </cell>
        </row>
        <row r="1172">
          <cell r="K1172" t="str">
            <v>630111111</v>
          </cell>
          <cell r="L1172" t="str">
            <v>SALES CHARGES (LOAD)</v>
          </cell>
          <cell r="M1172" t="str">
            <v>1000491110111</v>
          </cell>
          <cell r="N1172" t="str">
            <v>Investors Canadian Small Cap Fund II</v>
          </cell>
          <cell r="O1172">
            <v>-24.16</v>
          </cell>
          <cell r="P1172">
            <v>-13</v>
          </cell>
        </row>
        <row r="1173">
          <cell r="K1173" t="str">
            <v>630111111</v>
          </cell>
          <cell r="L1173" t="str">
            <v>SALES CHARGES (LOAD)</v>
          </cell>
          <cell r="M1173" t="str">
            <v>10004911101110053</v>
          </cell>
          <cell r="N1173" t="str">
            <v>Investors Canadian Small Cap II - IRHP</v>
          </cell>
          <cell r="O1173">
            <v>-1.99</v>
          </cell>
          <cell r="P1173">
            <v>-3.3</v>
          </cell>
        </row>
        <row r="1174">
          <cell r="K1174" t="str">
            <v>630111111</v>
          </cell>
          <cell r="L1174" t="str">
            <v>SALES CHARGES (LOAD)</v>
          </cell>
          <cell r="M1174" t="str">
            <v>1000501110111</v>
          </cell>
          <cell r="N1174" t="str">
            <v>Investors Canadian Enterprise Fund</v>
          </cell>
          <cell r="O1174">
            <v>-16.510000000000002</v>
          </cell>
          <cell r="P1174">
            <v>-12</v>
          </cell>
        </row>
        <row r="1175">
          <cell r="K1175" t="str">
            <v>630111111</v>
          </cell>
          <cell r="L1175" t="str">
            <v>SALES CHARGES (LOAD)</v>
          </cell>
          <cell r="M1175" t="str">
            <v>10005011101110053</v>
          </cell>
          <cell r="N1175" t="str">
            <v>Investors Canadian Enterprise - IRHP</v>
          </cell>
          <cell r="O1175">
            <v>-10.49</v>
          </cell>
          <cell r="P1175">
            <v>-14.85</v>
          </cell>
        </row>
        <row r="1176">
          <cell r="K1176" t="str">
            <v>630111111</v>
          </cell>
          <cell r="L1176" t="str">
            <v>SALES CHARGES (LOAD)</v>
          </cell>
          <cell r="M1176" t="str">
            <v>10005011101110086</v>
          </cell>
          <cell r="N1176" t="str">
            <v>IG Cdn Enterprise - IWMP</v>
          </cell>
          <cell r="O1176">
            <v>0</v>
          </cell>
          <cell r="P1176">
            <v>0</v>
          </cell>
        </row>
        <row r="1177">
          <cell r="K1177" t="str">
            <v>630111111</v>
          </cell>
          <cell r="L1177" t="str">
            <v>SALES CHARGES (LOAD)</v>
          </cell>
          <cell r="M1177" t="str">
            <v>1000511110111</v>
          </cell>
          <cell r="N1177" t="str">
            <v>Investors Global Science &amp; Tech Fund</v>
          </cell>
          <cell r="O1177">
            <v>-99.68</v>
          </cell>
          <cell r="P1177">
            <v>-32</v>
          </cell>
        </row>
        <row r="1178">
          <cell r="K1178" t="str">
            <v>630111111</v>
          </cell>
          <cell r="L1178" t="str">
            <v>SALES CHARGES (LOAD)</v>
          </cell>
          <cell r="M1178" t="str">
            <v>10005111101110053</v>
          </cell>
          <cell r="N1178" t="str">
            <v>Investors Global Science &amp; Tech - IRHP</v>
          </cell>
          <cell r="O1178">
            <v>-0.83</v>
          </cell>
          <cell r="P1178">
            <v>-1.65</v>
          </cell>
        </row>
        <row r="1179">
          <cell r="K1179" t="str">
            <v>630111111</v>
          </cell>
          <cell r="L1179" t="str">
            <v>SALES CHARGES (LOAD)</v>
          </cell>
          <cell r="M1179" t="str">
            <v>10005111101110089</v>
          </cell>
          <cell r="N1179" t="str">
            <v>IG Global Science &amp; Tech - IWAP</v>
          </cell>
          <cell r="O1179">
            <v>0</v>
          </cell>
          <cell r="P1179">
            <v>0</v>
          </cell>
        </row>
        <row r="1180">
          <cell r="K1180" t="str">
            <v>630111111</v>
          </cell>
          <cell r="L1180" t="str">
            <v>SALES CHARGES (LOAD)</v>
          </cell>
          <cell r="M1180" t="str">
            <v>10005111101110090</v>
          </cell>
          <cell r="N1180" t="str">
            <v>IG Global Science &amp; Tech - IWAR</v>
          </cell>
          <cell r="O1180">
            <v>0</v>
          </cell>
          <cell r="P1180">
            <v>0</v>
          </cell>
        </row>
        <row r="1181">
          <cell r="K1181" t="str">
            <v>630111111</v>
          </cell>
          <cell r="L1181" t="str">
            <v>SALES CHARGES (LOAD)</v>
          </cell>
          <cell r="M1181" t="str">
            <v>10005111101110093</v>
          </cell>
          <cell r="N1181" t="str">
            <v>IG Global Science &amp; Tech RSP Fund</v>
          </cell>
          <cell r="O1181">
            <v>-7.5</v>
          </cell>
          <cell r="P1181">
            <v>-2</v>
          </cell>
        </row>
        <row r="1182">
          <cell r="K1182" t="str">
            <v>630111111</v>
          </cell>
          <cell r="L1182" t="str">
            <v>SALES CHARGES (LOAD)</v>
          </cell>
          <cell r="M1182" t="str">
            <v>1000521110111</v>
          </cell>
          <cell r="N1182" t="str">
            <v>Investors Canadian Balanced Fund</v>
          </cell>
          <cell r="O1182">
            <v>-49.77</v>
          </cell>
          <cell r="P1182">
            <v>-13</v>
          </cell>
        </row>
        <row r="1183">
          <cell r="K1183" t="str">
            <v>630111111</v>
          </cell>
          <cell r="L1183" t="str">
            <v>SALES CHARGES (LOAD)</v>
          </cell>
          <cell r="M1183" t="str">
            <v>1000541110111</v>
          </cell>
          <cell r="N1183" t="str">
            <v>Investors Quebec Enterprise Fund</v>
          </cell>
          <cell r="O1183">
            <v>-20.83</v>
          </cell>
          <cell r="P1183">
            <v>-16</v>
          </cell>
        </row>
        <row r="1184">
          <cell r="K1184" t="str">
            <v>630111111</v>
          </cell>
          <cell r="L1184" t="str">
            <v>SALES CHARGES (LOAD)</v>
          </cell>
          <cell r="M1184" t="str">
            <v>1000557150111</v>
          </cell>
          <cell r="N1184" t="str">
            <v>IG Templeton International Equity Fund</v>
          </cell>
          <cell r="O1184">
            <v>-16.27</v>
          </cell>
          <cell r="P1184">
            <v>-1</v>
          </cell>
        </row>
        <row r="1185">
          <cell r="K1185" t="str">
            <v>630111111</v>
          </cell>
          <cell r="L1185" t="str">
            <v>SALES CHARGES (LOAD)</v>
          </cell>
          <cell r="M1185" t="str">
            <v>10005571501110085</v>
          </cell>
          <cell r="N1185" t="str">
            <v>IG Templeton Intl Equity - IWMC</v>
          </cell>
          <cell r="O1185">
            <v>0</v>
          </cell>
          <cell r="P1185">
            <v>0</v>
          </cell>
        </row>
        <row r="1186">
          <cell r="K1186" t="str">
            <v>630111111</v>
          </cell>
          <cell r="L1186" t="str">
            <v>SALES CHARGES (LOAD)</v>
          </cell>
          <cell r="M1186" t="str">
            <v>1000561390111</v>
          </cell>
          <cell r="N1186" t="str">
            <v>IG MKF Ivy European Fund</v>
          </cell>
          <cell r="O1186">
            <v>0</v>
          </cell>
          <cell r="P1186">
            <v>0</v>
          </cell>
        </row>
        <row r="1187">
          <cell r="K1187" t="str">
            <v>630111111</v>
          </cell>
          <cell r="L1187" t="str">
            <v>SALES CHARGES (LOAD)</v>
          </cell>
          <cell r="M1187" t="str">
            <v>10005613901110087</v>
          </cell>
          <cell r="N1187" t="str">
            <v>IG MKF Ivy European Fund - IWMA</v>
          </cell>
          <cell r="O1187">
            <v>0</v>
          </cell>
          <cell r="P1187">
            <v>0</v>
          </cell>
        </row>
        <row r="1188">
          <cell r="K1188" t="str">
            <v>630111111</v>
          </cell>
          <cell r="L1188" t="str">
            <v>SALES CHARGES (LOAD)</v>
          </cell>
          <cell r="M1188" t="str">
            <v>10005613901110088</v>
          </cell>
          <cell r="N1188" t="str">
            <v>IG MKF Ivy European Fund - WMAR</v>
          </cell>
          <cell r="O1188">
            <v>0</v>
          </cell>
          <cell r="P1188">
            <v>0</v>
          </cell>
        </row>
        <row r="1189">
          <cell r="K1189" t="str">
            <v>630111111</v>
          </cell>
          <cell r="L1189" t="str">
            <v>SALES CHARGES (LOAD)</v>
          </cell>
          <cell r="M1189" t="str">
            <v>1000561730111</v>
          </cell>
          <cell r="N1189" t="str">
            <v>IG Scudder European Growth Fund</v>
          </cell>
          <cell r="O1189">
            <v>0</v>
          </cell>
          <cell r="P1189">
            <v>0</v>
          </cell>
        </row>
        <row r="1190">
          <cell r="K1190" t="str">
            <v>630111111</v>
          </cell>
          <cell r="L1190" t="str">
            <v>SALES CHARGES (LOAD)</v>
          </cell>
          <cell r="M1190" t="str">
            <v>10005617301110087</v>
          </cell>
          <cell r="N1190" t="str">
            <v>IG Scudder European Growth - IWMA</v>
          </cell>
          <cell r="O1190">
            <v>0</v>
          </cell>
          <cell r="P1190">
            <v>0</v>
          </cell>
        </row>
        <row r="1191">
          <cell r="K1191" t="str">
            <v>630111111</v>
          </cell>
          <cell r="L1191" t="str">
            <v>SALES CHARGES (LOAD)</v>
          </cell>
          <cell r="M1191" t="str">
            <v>10005617301110088</v>
          </cell>
          <cell r="N1191" t="str">
            <v>IG Scudder European Growth - WMAR</v>
          </cell>
          <cell r="O1191">
            <v>0</v>
          </cell>
          <cell r="P1191">
            <v>0</v>
          </cell>
        </row>
        <row r="1192">
          <cell r="K1192" t="str">
            <v>630111111</v>
          </cell>
          <cell r="L1192" t="str">
            <v>SALES CHARGES (LOAD)</v>
          </cell>
          <cell r="M1192" t="str">
            <v>1000571390111</v>
          </cell>
          <cell r="N1192" t="str">
            <v>IG MKF Select Managers Cdn Fund</v>
          </cell>
          <cell r="O1192">
            <v>0</v>
          </cell>
          <cell r="P1192">
            <v>0</v>
          </cell>
        </row>
        <row r="1193">
          <cell r="K1193" t="str">
            <v>630111111</v>
          </cell>
          <cell r="L1193" t="str">
            <v>SALES CHARGES (LOAD)</v>
          </cell>
          <cell r="M1193" t="str">
            <v>10005713901110085</v>
          </cell>
          <cell r="N1193" t="str">
            <v>IG MKF Select Mgrs Cdn - IWMC</v>
          </cell>
          <cell r="O1193">
            <v>0</v>
          </cell>
          <cell r="P1193">
            <v>0</v>
          </cell>
        </row>
        <row r="1194">
          <cell r="K1194" t="str">
            <v>630111111</v>
          </cell>
          <cell r="L1194" t="str">
            <v>SALES CHARGES (LOAD)</v>
          </cell>
          <cell r="M1194" t="str">
            <v>1000571730111</v>
          </cell>
          <cell r="N1194" t="str">
            <v>IG Scudder Canadian All Cap Fund</v>
          </cell>
          <cell r="O1194">
            <v>0</v>
          </cell>
          <cell r="P1194">
            <v>0</v>
          </cell>
        </row>
        <row r="1195">
          <cell r="K1195" t="str">
            <v>630111111</v>
          </cell>
          <cell r="L1195" t="str">
            <v>SALES CHARGES (LOAD)</v>
          </cell>
          <cell r="M1195" t="str">
            <v>10005717301110085</v>
          </cell>
          <cell r="N1195" t="str">
            <v>IG Scudder Cdn All Cap - IWMC</v>
          </cell>
          <cell r="O1195">
            <v>0</v>
          </cell>
          <cell r="P1195">
            <v>0</v>
          </cell>
        </row>
        <row r="1196">
          <cell r="K1196" t="str">
            <v>630111111</v>
          </cell>
          <cell r="L1196" t="str">
            <v>SALES CHARGES (LOAD)</v>
          </cell>
          <cell r="M1196" t="str">
            <v>1000581130111</v>
          </cell>
          <cell r="N1196" t="str">
            <v>IG AGF Canadian Diversified Growth Fund</v>
          </cell>
          <cell r="O1196">
            <v>-11.74</v>
          </cell>
          <cell r="P1196">
            <v>-3</v>
          </cell>
        </row>
        <row r="1197">
          <cell r="K1197" t="str">
            <v>630111111</v>
          </cell>
          <cell r="L1197" t="str">
            <v>SALES CHARGES (LOAD)</v>
          </cell>
          <cell r="M1197" t="str">
            <v>1000591130111</v>
          </cell>
          <cell r="N1197" t="str">
            <v>IG AGF US Growth Fund</v>
          </cell>
          <cell r="O1197">
            <v>-26.28</v>
          </cell>
          <cell r="P1197">
            <v>-3</v>
          </cell>
        </row>
        <row r="1198">
          <cell r="K1198" t="str">
            <v>630111111</v>
          </cell>
          <cell r="L1198" t="str">
            <v>SALES CHARGES (LOAD)</v>
          </cell>
          <cell r="M1198" t="str">
            <v>10005911301110087</v>
          </cell>
          <cell r="N1198" t="str">
            <v>IG AGF US Growth - IWMA</v>
          </cell>
          <cell r="O1198">
            <v>0</v>
          </cell>
          <cell r="P1198">
            <v>0</v>
          </cell>
        </row>
        <row r="1199">
          <cell r="K1199" t="str">
            <v>630111111</v>
          </cell>
          <cell r="L1199" t="str">
            <v>SALES CHARGES (LOAD)</v>
          </cell>
          <cell r="M1199" t="str">
            <v>10005911301110088</v>
          </cell>
          <cell r="N1199" t="str">
            <v>IG AGF US Growth - WMAR</v>
          </cell>
          <cell r="O1199">
            <v>0</v>
          </cell>
          <cell r="P1199">
            <v>0</v>
          </cell>
        </row>
        <row r="1200">
          <cell r="K1200" t="str">
            <v>630111111</v>
          </cell>
          <cell r="L1200" t="str">
            <v>SALES CHARGES (LOAD)</v>
          </cell>
          <cell r="M1200" t="str">
            <v>10005911301110094</v>
          </cell>
          <cell r="N1200" t="str">
            <v>IG AGF US Growth RSP Fund</v>
          </cell>
          <cell r="O1200">
            <v>-3.75</v>
          </cell>
          <cell r="P1200">
            <v>-1</v>
          </cell>
        </row>
        <row r="1201">
          <cell r="K1201" t="str">
            <v>630111111</v>
          </cell>
          <cell r="L1201" t="str">
            <v>SALES CHARGES (LOAD)</v>
          </cell>
          <cell r="M1201" t="str">
            <v>1000601130111</v>
          </cell>
          <cell r="N1201" t="str">
            <v>IG AGF Asian Growth Fund</v>
          </cell>
          <cell r="O1201">
            <v>-1.86</v>
          </cell>
          <cell r="P1201">
            <v>0</v>
          </cell>
        </row>
        <row r="1202">
          <cell r="K1202" t="str">
            <v>630111111</v>
          </cell>
          <cell r="L1202" t="str">
            <v>SALES CHARGES (LOAD)</v>
          </cell>
          <cell r="M1202" t="str">
            <v>1000611480111</v>
          </cell>
          <cell r="N1202" t="str">
            <v>IG MAXXUM Income Fund</v>
          </cell>
          <cell r="O1202">
            <v>0</v>
          </cell>
          <cell r="P1202">
            <v>0</v>
          </cell>
        </row>
        <row r="1203">
          <cell r="K1203" t="str">
            <v>630111111</v>
          </cell>
          <cell r="L1203" t="str">
            <v>SALES CHARGES (LOAD)</v>
          </cell>
          <cell r="M1203" t="str">
            <v>10006114801110084</v>
          </cell>
          <cell r="N1203" t="str">
            <v>IG Maxxum Income - IWCP</v>
          </cell>
          <cell r="O1203">
            <v>0</v>
          </cell>
          <cell r="P1203">
            <v>0</v>
          </cell>
        </row>
        <row r="1204">
          <cell r="K1204" t="str">
            <v>630111111</v>
          </cell>
          <cell r="L1204" t="str">
            <v>SALES CHARGES (LOAD)</v>
          </cell>
          <cell r="M1204" t="str">
            <v>1000621480111</v>
          </cell>
          <cell r="N1204" t="str">
            <v>IG MAXXUM Dividend Fund</v>
          </cell>
          <cell r="O1204">
            <v>-99.02</v>
          </cell>
          <cell r="P1204">
            <v>-30</v>
          </cell>
        </row>
        <row r="1205">
          <cell r="K1205" t="str">
            <v>630111111</v>
          </cell>
          <cell r="L1205" t="str">
            <v>SALES CHARGES (LOAD)</v>
          </cell>
          <cell r="M1205" t="str">
            <v>1000671110111</v>
          </cell>
          <cell r="N1205" t="str">
            <v>Investors Global e.Commerce Fund</v>
          </cell>
          <cell r="O1205">
            <v>-15.36</v>
          </cell>
          <cell r="P1205">
            <v>-1</v>
          </cell>
        </row>
        <row r="1206">
          <cell r="K1206" t="str">
            <v>630111111</v>
          </cell>
          <cell r="L1206" t="str">
            <v>SALES CHARGES (LOAD)</v>
          </cell>
          <cell r="M1206" t="str">
            <v>10006711101110089</v>
          </cell>
          <cell r="N1206" t="str">
            <v>IG Global e.Commerce - IWAP</v>
          </cell>
          <cell r="O1206">
            <v>0</v>
          </cell>
          <cell r="P1206">
            <v>0</v>
          </cell>
        </row>
        <row r="1207">
          <cell r="K1207" t="str">
            <v>630111111</v>
          </cell>
          <cell r="L1207" t="str">
            <v>SALES CHARGES (LOAD)</v>
          </cell>
          <cell r="M1207" t="str">
            <v>10006711101110090</v>
          </cell>
          <cell r="N1207" t="str">
            <v>IG Global e.Commerce - IWAR</v>
          </cell>
          <cell r="O1207">
            <v>0</v>
          </cell>
          <cell r="P1207">
            <v>0</v>
          </cell>
        </row>
        <row r="1208">
          <cell r="K1208" t="str">
            <v>630111111</v>
          </cell>
          <cell r="L1208" t="str">
            <v>SALES CHARGES (LOAD)</v>
          </cell>
          <cell r="M1208" t="str">
            <v>1000681950111</v>
          </cell>
          <cell r="N1208" t="str">
            <v>Investors Mergers &amp; Acquisitions Fund</v>
          </cell>
          <cell r="O1208">
            <v>-38.159999999999997</v>
          </cell>
          <cell r="P1208">
            <v>-6</v>
          </cell>
        </row>
        <row r="1209">
          <cell r="K1209" t="str">
            <v>630111111</v>
          </cell>
          <cell r="L1209" t="str">
            <v>SALES CHARGES (LOAD)</v>
          </cell>
          <cell r="M1209" t="str">
            <v>1000691110111</v>
          </cell>
          <cell r="N1209" t="str">
            <v>Investors European Mid-Cap Growth Fund</v>
          </cell>
          <cell r="O1209">
            <v>-30.64</v>
          </cell>
          <cell r="P1209">
            <v>-3</v>
          </cell>
        </row>
        <row r="1210">
          <cell r="K1210" t="str">
            <v>630111111</v>
          </cell>
          <cell r="L1210" t="str">
            <v>SALES CHARGES (LOAD)</v>
          </cell>
          <cell r="M1210" t="str">
            <v>1000702190111</v>
          </cell>
          <cell r="N1210" t="str">
            <v>IG Janus American Equity Fund</v>
          </cell>
          <cell r="O1210">
            <v>-29.74</v>
          </cell>
          <cell r="P1210">
            <v>0</v>
          </cell>
        </row>
        <row r="1211">
          <cell r="K1211" t="str">
            <v>630111111</v>
          </cell>
          <cell r="L1211" t="str">
            <v>SALES CHARGES (LOAD)</v>
          </cell>
          <cell r="M1211" t="str">
            <v>10007021901110086</v>
          </cell>
          <cell r="N1211" t="str">
            <v>IG Janus American Equity - IWMP</v>
          </cell>
          <cell r="O1211">
            <v>0</v>
          </cell>
          <cell r="P1211">
            <v>0</v>
          </cell>
        </row>
        <row r="1212">
          <cell r="K1212" t="str">
            <v>630111111</v>
          </cell>
          <cell r="L1212" t="str">
            <v>SALES CHARGES (LOAD)</v>
          </cell>
          <cell r="M1212" t="str">
            <v>10007021901110089</v>
          </cell>
          <cell r="N1212" t="str">
            <v>IG Janus American Equity - IWAP</v>
          </cell>
          <cell r="O1212">
            <v>0</v>
          </cell>
          <cell r="P1212">
            <v>0</v>
          </cell>
        </row>
        <row r="1213">
          <cell r="K1213" t="str">
            <v>630111111</v>
          </cell>
          <cell r="L1213" t="str">
            <v>SALES CHARGES (LOAD)</v>
          </cell>
          <cell r="M1213" t="str">
            <v>10007021901110090</v>
          </cell>
          <cell r="N1213" t="str">
            <v>IG Janus American Equity - IWAR</v>
          </cell>
          <cell r="O1213">
            <v>0</v>
          </cell>
          <cell r="P1213">
            <v>0</v>
          </cell>
        </row>
        <row r="1214">
          <cell r="K1214" t="str">
            <v>630111111</v>
          </cell>
          <cell r="L1214" t="str">
            <v>SALES CHARGES (LOAD)</v>
          </cell>
          <cell r="M1214" t="str">
            <v>1000712190111</v>
          </cell>
          <cell r="N1214" t="str">
            <v>IG Janus Global Equity Fund</v>
          </cell>
          <cell r="O1214">
            <v>-31.34</v>
          </cell>
          <cell r="P1214">
            <v>0</v>
          </cell>
        </row>
        <row r="1215">
          <cell r="K1215" t="str">
            <v>630111111</v>
          </cell>
          <cell r="L1215" t="str">
            <v>SALES CHARGES (LOAD)</v>
          </cell>
          <cell r="M1215" t="str">
            <v>1000721290111</v>
          </cell>
          <cell r="N1215" t="str">
            <v>IG Fidelity US Equity Fund</v>
          </cell>
          <cell r="O1215">
            <v>-8.11</v>
          </cell>
          <cell r="P1215">
            <v>0</v>
          </cell>
        </row>
        <row r="1216">
          <cell r="K1216" t="str">
            <v>630111111</v>
          </cell>
          <cell r="L1216" t="str">
            <v>SALES CHARGES (LOAD)</v>
          </cell>
          <cell r="M1216" t="str">
            <v>10007212901110084</v>
          </cell>
          <cell r="N1216" t="str">
            <v>IG Fidelity US Equity - IWCP</v>
          </cell>
          <cell r="O1216">
            <v>0</v>
          </cell>
          <cell r="P1216">
            <v>0</v>
          </cell>
        </row>
        <row r="1217">
          <cell r="K1217" t="str">
            <v>630111111</v>
          </cell>
          <cell r="L1217" t="str">
            <v>SALES CHARGES (LOAD)</v>
          </cell>
          <cell r="M1217" t="str">
            <v>1000731290111</v>
          </cell>
          <cell r="N1217" t="str">
            <v>IG Fidelity Global Equity Fund</v>
          </cell>
          <cell r="O1217">
            <v>-21.66</v>
          </cell>
          <cell r="P1217">
            <v>0</v>
          </cell>
        </row>
        <row r="1218">
          <cell r="K1218" t="str">
            <v>630111111</v>
          </cell>
          <cell r="L1218" t="str">
            <v>SALES CHARGES (LOAD)</v>
          </cell>
          <cell r="M1218" t="str">
            <v>10007312901110086</v>
          </cell>
          <cell r="N1218" t="str">
            <v>IG Fidelity Global Equity - IWMP</v>
          </cell>
          <cell r="O1218">
            <v>0</v>
          </cell>
          <cell r="P1218">
            <v>0</v>
          </cell>
        </row>
        <row r="1219">
          <cell r="K1219" t="str">
            <v>630111111</v>
          </cell>
          <cell r="L1219" t="str">
            <v>SALES CHARGES (LOAD)</v>
          </cell>
          <cell r="M1219" t="str">
            <v>1000741290111</v>
          </cell>
          <cell r="N1219" t="str">
            <v>IG Fidelity Canadian Equity Fund</v>
          </cell>
          <cell r="O1219">
            <v>-12.44</v>
          </cell>
          <cell r="P1219">
            <v>0</v>
          </cell>
        </row>
        <row r="1220">
          <cell r="K1220" t="str">
            <v>630111111</v>
          </cell>
          <cell r="L1220" t="str">
            <v>SALES CHARGES (LOAD)</v>
          </cell>
          <cell r="M1220" t="str">
            <v>10007412901110087</v>
          </cell>
          <cell r="N1220" t="str">
            <v>IG Fidelity Cdn Equity - IWMA</v>
          </cell>
          <cell r="O1220">
            <v>0</v>
          </cell>
          <cell r="P1220">
            <v>0</v>
          </cell>
        </row>
        <row r="1221">
          <cell r="K1221" t="str">
            <v>630111111</v>
          </cell>
          <cell r="L1221" t="str">
            <v>SALES CHARGES (LOAD)</v>
          </cell>
          <cell r="M1221" t="str">
            <v>10007412901110088</v>
          </cell>
          <cell r="N1221" t="str">
            <v>IG Fidelity Cdn Equity - WMAR</v>
          </cell>
          <cell r="O1221">
            <v>0</v>
          </cell>
          <cell r="P1221">
            <v>0</v>
          </cell>
        </row>
        <row r="1222">
          <cell r="K1222" t="str">
            <v>630111111</v>
          </cell>
          <cell r="L1222" t="str">
            <v>SALES CHARGES (LOAD)</v>
          </cell>
          <cell r="M1222" t="str">
            <v>1000751290111</v>
          </cell>
          <cell r="N1222" t="str">
            <v>IG Fidelity Canadian Allocation Fund</v>
          </cell>
          <cell r="O1222">
            <v>-26.52</v>
          </cell>
          <cell r="P1222">
            <v>-2</v>
          </cell>
        </row>
        <row r="1223">
          <cell r="K1223" t="str">
            <v>630111111</v>
          </cell>
          <cell r="L1223" t="str">
            <v>SALES CHARGES (LOAD)</v>
          </cell>
          <cell r="M1223" t="str">
            <v>1000761110111</v>
          </cell>
          <cell r="N1223" t="str">
            <v>Investors High Yield Money Market Fund</v>
          </cell>
          <cell r="O1223">
            <v>0</v>
          </cell>
          <cell r="P1223">
            <v>0</v>
          </cell>
        </row>
        <row r="1224">
          <cell r="K1224" t="str">
            <v>630111111</v>
          </cell>
          <cell r="L1224" t="str">
            <v>SALES CHARGES (LOAD)</v>
          </cell>
          <cell r="M1224" t="str">
            <v>1000911110111</v>
          </cell>
          <cell r="N1224" t="str">
            <v>Investors Global Financial Services Fund</v>
          </cell>
          <cell r="O1224">
            <v>-13.03</v>
          </cell>
          <cell r="P1224">
            <v>0</v>
          </cell>
        </row>
        <row r="1225">
          <cell r="K1225" t="str">
            <v>630111111</v>
          </cell>
          <cell r="L1225" t="str">
            <v>SALES CHARGES (LOAD)</v>
          </cell>
          <cell r="M1225" t="str">
            <v>1000921110111</v>
          </cell>
          <cell r="N1225" t="str">
            <v>Investors Pan Asian Growth Fund</v>
          </cell>
          <cell r="O1225">
            <v>-1.1599999999999999</v>
          </cell>
          <cell r="P1225">
            <v>0</v>
          </cell>
        </row>
        <row r="1226">
          <cell r="K1226" t="str">
            <v>630111111</v>
          </cell>
          <cell r="L1226" t="str">
            <v>SALES CHARGES (LOAD)</v>
          </cell>
          <cell r="M1226" t="str">
            <v>1000951110111</v>
          </cell>
          <cell r="N1226" t="str">
            <v>Investors Canadian Large Cap Value Corp Class</v>
          </cell>
          <cell r="O1226">
            <v>0</v>
          </cell>
          <cell r="P1226">
            <v>0</v>
          </cell>
        </row>
        <row r="1227">
          <cell r="K1227" t="str">
            <v>630111111</v>
          </cell>
          <cell r="L1227" t="str">
            <v>SALES CHARGES (LOAD)</v>
          </cell>
          <cell r="M1227" t="str">
            <v>1000961110111</v>
          </cell>
          <cell r="N1227" t="str">
            <v>Investors Canadian Equity Corp Class</v>
          </cell>
          <cell r="O1227">
            <v>0</v>
          </cell>
          <cell r="P1227">
            <v>0</v>
          </cell>
        </row>
        <row r="1228">
          <cell r="K1228" t="str">
            <v>630111111</v>
          </cell>
          <cell r="L1228" t="str">
            <v>SALES CHARGES (LOAD)</v>
          </cell>
          <cell r="M1228" t="str">
            <v>1000971110111</v>
          </cell>
          <cell r="N1228" t="str">
            <v>Investors Quebec Enterprise Corp Class</v>
          </cell>
          <cell r="O1228">
            <v>0</v>
          </cell>
          <cell r="P1228">
            <v>0</v>
          </cell>
        </row>
        <row r="1229">
          <cell r="K1229" t="str">
            <v>630111111</v>
          </cell>
          <cell r="L1229" t="str">
            <v>SALES CHARGES (LOAD)</v>
          </cell>
          <cell r="M1229" t="str">
            <v>1000981110111</v>
          </cell>
          <cell r="N1229" t="str">
            <v>Investors Canadian Enterprise Corp Class</v>
          </cell>
          <cell r="O1229">
            <v>0</v>
          </cell>
          <cell r="P1229">
            <v>0</v>
          </cell>
        </row>
        <row r="1230">
          <cell r="K1230" t="str">
            <v>630111111</v>
          </cell>
          <cell r="L1230" t="str">
            <v>SALES CHARGES (LOAD)</v>
          </cell>
          <cell r="M1230" t="str">
            <v>1000991110111</v>
          </cell>
          <cell r="N1230" t="str">
            <v>Investors Summa Corp Class</v>
          </cell>
          <cell r="O1230">
            <v>0</v>
          </cell>
          <cell r="P1230">
            <v>0</v>
          </cell>
        </row>
        <row r="1231">
          <cell r="K1231" t="str">
            <v>630111111</v>
          </cell>
          <cell r="L1231" t="str">
            <v>SALES CHARGES (LOAD)</v>
          </cell>
          <cell r="M1231" t="str">
            <v>1001001110111</v>
          </cell>
          <cell r="N1231" t="str">
            <v>Investors Canadian Small Cap Corp Class</v>
          </cell>
          <cell r="O1231">
            <v>0</v>
          </cell>
          <cell r="P1231">
            <v>0</v>
          </cell>
        </row>
        <row r="1232">
          <cell r="K1232" t="str">
            <v>630111111</v>
          </cell>
          <cell r="L1232" t="str">
            <v>SALES CHARGES (LOAD)</v>
          </cell>
          <cell r="M1232" t="str">
            <v>1001011110111</v>
          </cell>
          <cell r="N1232" t="str">
            <v>Investors Canadian Small Cap Growth Corp Class</v>
          </cell>
          <cell r="O1232">
            <v>0</v>
          </cell>
          <cell r="P1232">
            <v>0</v>
          </cell>
        </row>
        <row r="1233">
          <cell r="K1233" t="str">
            <v>630111111</v>
          </cell>
          <cell r="L1233" t="str">
            <v>SALES CHARGES (LOAD)</v>
          </cell>
          <cell r="M1233" t="str">
            <v>1001031160111</v>
          </cell>
          <cell r="N1233" t="str">
            <v>IG Beutel Goodman Canadian Equity Corp Class</v>
          </cell>
          <cell r="O1233">
            <v>0</v>
          </cell>
          <cell r="P1233">
            <v>0</v>
          </cell>
        </row>
        <row r="1234">
          <cell r="K1234" t="str">
            <v>630111111</v>
          </cell>
          <cell r="L1234" t="str">
            <v>SALES CHARGES (LOAD)</v>
          </cell>
          <cell r="M1234" t="str">
            <v>1001047120111</v>
          </cell>
          <cell r="N1234" t="str">
            <v>IG Sceptre Canadian Equity Corp Class</v>
          </cell>
          <cell r="O1234">
            <v>0</v>
          </cell>
          <cell r="P1234">
            <v>0</v>
          </cell>
        </row>
        <row r="1235">
          <cell r="K1235" t="str">
            <v>630111111</v>
          </cell>
          <cell r="L1235" t="str">
            <v>SALES CHARGES (LOAD)</v>
          </cell>
          <cell r="M1235" t="str">
            <v>1001051290111</v>
          </cell>
          <cell r="N1235" t="str">
            <v>IG FI Canadian Equity Corp Class</v>
          </cell>
          <cell r="O1235">
            <v>0</v>
          </cell>
          <cell r="P1235">
            <v>0</v>
          </cell>
        </row>
        <row r="1236">
          <cell r="K1236" t="str">
            <v>630111111</v>
          </cell>
          <cell r="L1236" t="str">
            <v>SALES CHARGES (LOAD)</v>
          </cell>
          <cell r="M1236" t="str">
            <v>1001061390111</v>
          </cell>
          <cell r="N1236" t="str">
            <v>IG MFC Universal Select Managers Cdn All Cap Corp Class</v>
          </cell>
          <cell r="O1236">
            <v>0</v>
          </cell>
          <cell r="P1236">
            <v>0</v>
          </cell>
        </row>
        <row r="1237">
          <cell r="K1237" t="str">
            <v>630111111</v>
          </cell>
          <cell r="L1237" t="str">
            <v>SALES CHARGES (LOAD)</v>
          </cell>
          <cell r="M1237" t="str">
            <v>1001071130111</v>
          </cell>
          <cell r="N1237" t="str">
            <v>IG AGF Canadian Diversified Growth Corp Class</v>
          </cell>
          <cell r="O1237">
            <v>0</v>
          </cell>
          <cell r="P1237">
            <v>0</v>
          </cell>
        </row>
        <row r="1238">
          <cell r="K1238" t="str">
            <v>630111111</v>
          </cell>
          <cell r="L1238" t="str">
            <v>SALES CHARGES (LOAD)</v>
          </cell>
          <cell r="M1238" t="str">
            <v>1001081130111</v>
          </cell>
          <cell r="N1238" t="str">
            <v>IG AGF Canadian Growth Corp Class</v>
          </cell>
          <cell r="O1238">
            <v>0</v>
          </cell>
          <cell r="P1238">
            <v>0</v>
          </cell>
        </row>
        <row r="1239">
          <cell r="K1239" t="str">
            <v>630111111</v>
          </cell>
          <cell r="L1239" t="str">
            <v>SALES CHARGES (LOAD)</v>
          </cell>
          <cell r="M1239" t="str">
            <v>1001091110111</v>
          </cell>
          <cell r="N1239" t="str">
            <v>Investors US Large Cap Value Corp Class</v>
          </cell>
          <cell r="O1239">
            <v>0</v>
          </cell>
          <cell r="P1239">
            <v>0</v>
          </cell>
        </row>
        <row r="1240">
          <cell r="K1240" t="str">
            <v>630111111</v>
          </cell>
          <cell r="L1240" t="str">
            <v>SALES CHARGES (LOAD)</v>
          </cell>
          <cell r="M1240" t="str">
            <v>1001101110111</v>
          </cell>
          <cell r="N1240" t="str">
            <v>Investors US Opportunities Corp Class</v>
          </cell>
          <cell r="O1240">
            <v>0</v>
          </cell>
          <cell r="P1240">
            <v>0</v>
          </cell>
        </row>
        <row r="1241">
          <cell r="K1241" t="str">
            <v>630111111</v>
          </cell>
          <cell r="L1241" t="str">
            <v>SALES CHARGES (LOAD)</v>
          </cell>
          <cell r="M1241" t="str">
            <v>1001111110111</v>
          </cell>
          <cell r="N1241" t="str">
            <v>Investors US Large Cap Growth Corp Class</v>
          </cell>
          <cell r="O1241">
            <v>0</v>
          </cell>
          <cell r="P1241">
            <v>0</v>
          </cell>
        </row>
        <row r="1242">
          <cell r="K1242" t="str">
            <v>630111111</v>
          </cell>
          <cell r="L1242" t="str">
            <v>SALES CHARGES (LOAD)</v>
          </cell>
          <cell r="M1242" t="str">
            <v>1001121290111</v>
          </cell>
          <cell r="N1242" t="str">
            <v>IG FI US Equity Corp Class</v>
          </cell>
          <cell r="O1242">
            <v>0</v>
          </cell>
          <cell r="P1242">
            <v>0</v>
          </cell>
        </row>
        <row r="1243">
          <cell r="K1243" t="str">
            <v>630111111</v>
          </cell>
          <cell r="L1243" t="str">
            <v>SALES CHARGES (LOAD)</v>
          </cell>
          <cell r="M1243" t="str">
            <v>1001131130111</v>
          </cell>
          <cell r="N1243" t="str">
            <v>IG AGF US Growth Corp Class</v>
          </cell>
          <cell r="O1243">
            <v>0</v>
          </cell>
          <cell r="P1243">
            <v>0</v>
          </cell>
        </row>
        <row r="1244">
          <cell r="K1244" t="str">
            <v>630111111</v>
          </cell>
          <cell r="L1244" t="str">
            <v>SALES CHARGES (LOAD)</v>
          </cell>
          <cell r="M1244" t="str">
            <v>1001142220111</v>
          </cell>
          <cell r="N1244" t="str">
            <v>IG Goldman Sachs US Equity Corp Class</v>
          </cell>
          <cell r="O1244">
            <v>0</v>
          </cell>
          <cell r="P1244">
            <v>0</v>
          </cell>
        </row>
        <row r="1245">
          <cell r="K1245" t="str">
            <v>630111111</v>
          </cell>
          <cell r="L1245" t="str">
            <v>SALES CHARGES (LOAD)</v>
          </cell>
          <cell r="M1245" t="str">
            <v>1001151110111</v>
          </cell>
          <cell r="N1245" t="str">
            <v>Investors Global Corp Class</v>
          </cell>
          <cell r="O1245">
            <v>0</v>
          </cell>
          <cell r="P1245">
            <v>0</v>
          </cell>
        </row>
        <row r="1246">
          <cell r="K1246" t="str">
            <v>630111111</v>
          </cell>
          <cell r="L1246" t="str">
            <v>SALES CHARGES (LOAD)</v>
          </cell>
          <cell r="M1246" t="str">
            <v>1001161110111</v>
          </cell>
          <cell r="N1246" t="str">
            <v>Investors North American Growth Corp Class</v>
          </cell>
          <cell r="O1246">
            <v>0</v>
          </cell>
          <cell r="P1246">
            <v>0</v>
          </cell>
        </row>
        <row r="1247">
          <cell r="K1247" t="str">
            <v>630111111</v>
          </cell>
          <cell r="L1247" t="str">
            <v>SALES CHARGES (LOAD)</v>
          </cell>
          <cell r="M1247" t="str">
            <v>1001171110111</v>
          </cell>
          <cell r="N1247" t="str">
            <v>Investors Pacific International Corp Class</v>
          </cell>
          <cell r="O1247">
            <v>0</v>
          </cell>
          <cell r="P1247">
            <v>0</v>
          </cell>
        </row>
        <row r="1248">
          <cell r="K1248" t="str">
            <v>630111111</v>
          </cell>
          <cell r="L1248" t="str">
            <v>SALES CHARGES (LOAD)</v>
          </cell>
          <cell r="M1248" t="str">
            <v>1001181110111</v>
          </cell>
          <cell r="N1248" t="str">
            <v>Investors Japanese Growth Corp Class</v>
          </cell>
          <cell r="O1248">
            <v>0</v>
          </cell>
          <cell r="P1248">
            <v>0</v>
          </cell>
        </row>
        <row r="1249">
          <cell r="K1249" t="str">
            <v>630111111</v>
          </cell>
          <cell r="L1249" t="str">
            <v>SALES CHARGES (LOAD)</v>
          </cell>
          <cell r="M1249" t="str">
            <v>1001191110111</v>
          </cell>
          <cell r="N1249" t="str">
            <v>Investors Latin American Growth Corp Class</v>
          </cell>
          <cell r="O1249">
            <v>0</v>
          </cell>
          <cell r="P1249">
            <v>0</v>
          </cell>
        </row>
        <row r="1250">
          <cell r="K1250" t="str">
            <v>630111111</v>
          </cell>
          <cell r="L1250" t="str">
            <v>SALES CHARGES (LOAD)</v>
          </cell>
          <cell r="M1250" t="str">
            <v>1001201110111</v>
          </cell>
          <cell r="N1250" t="str">
            <v>Investors European Growth Corp Class</v>
          </cell>
          <cell r="O1250">
            <v>0</v>
          </cell>
          <cell r="P1250">
            <v>0</v>
          </cell>
        </row>
        <row r="1251">
          <cell r="K1251" t="str">
            <v>630111111</v>
          </cell>
          <cell r="L1251" t="str">
            <v>SALES CHARGES (LOAD)</v>
          </cell>
          <cell r="M1251" t="str">
            <v>1001211110111</v>
          </cell>
          <cell r="N1251" t="str">
            <v>Investors European Mid-Cap Growth Corp Class</v>
          </cell>
          <cell r="O1251">
            <v>0</v>
          </cell>
          <cell r="P1251">
            <v>0</v>
          </cell>
        </row>
        <row r="1252">
          <cell r="K1252" t="str">
            <v>630111111</v>
          </cell>
          <cell r="L1252" t="str">
            <v>SALES CHARGES (LOAD)</v>
          </cell>
          <cell r="M1252" t="str">
            <v>1001221110111</v>
          </cell>
          <cell r="N1252" t="str">
            <v>Investors Pan Asian Growth Corp Class</v>
          </cell>
          <cell r="O1252">
            <v>0</v>
          </cell>
          <cell r="P1252">
            <v>0</v>
          </cell>
        </row>
        <row r="1253">
          <cell r="K1253" t="str">
            <v>630111111</v>
          </cell>
          <cell r="L1253" t="str">
            <v>SALES CHARGES (LOAD)</v>
          </cell>
          <cell r="M1253" t="str">
            <v>1001237150111</v>
          </cell>
          <cell r="N1253" t="str">
            <v>IG Templeton International Equity Corp Class</v>
          </cell>
          <cell r="O1253">
            <v>0</v>
          </cell>
          <cell r="P1253">
            <v>0</v>
          </cell>
        </row>
        <row r="1254">
          <cell r="K1254" t="str">
            <v>630111111</v>
          </cell>
          <cell r="L1254" t="str">
            <v>SALES CHARGES (LOAD)</v>
          </cell>
          <cell r="M1254" t="str">
            <v>1001241290111</v>
          </cell>
          <cell r="N1254" t="str">
            <v>IG FI Global Equity Corp Class</v>
          </cell>
          <cell r="O1254">
            <v>0</v>
          </cell>
          <cell r="P1254">
            <v>0</v>
          </cell>
        </row>
        <row r="1255">
          <cell r="K1255" t="str">
            <v>630111111</v>
          </cell>
          <cell r="L1255" t="str">
            <v>SALES CHARGES (LOAD)</v>
          </cell>
          <cell r="M1255" t="str">
            <v>1001251130111</v>
          </cell>
          <cell r="N1255" t="str">
            <v>IG AGF Asian Growth Corp Class</v>
          </cell>
          <cell r="O1255">
            <v>0</v>
          </cell>
          <cell r="P1255">
            <v>0</v>
          </cell>
        </row>
        <row r="1256">
          <cell r="K1256" t="str">
            <v>630111111</v>
          </cell>
          <cell r="L1256" t="str">
            <v>SALES CHARGES (LOAD)</v>
          </cell>
          <cell r="M1256" t="str">
            <v>1001261130111</v>
          </cell>
          <cell r="N1256" t="str">
            <v>IG AGF International Equity Corp Class</v>
          </cell>
          <cell r="O1256">
            <v>0</v>
          </cell>
          <cell r="P1256">
            <v>0</v>
          </cell>
        </row>
        <row r="1257">
          <cell r="K1257" t="str">
            <v>630111111</v>
          </cell>
          <cell r="L1257" t="str">
            <v>SALES CHARGES (LOAD)</v>
          </cell>
          <cell r="M1257" t="str">
            <v>1001271390111</v>
          </cell>
          <cell r="N1257" t="str">
            <v>IG MFC Ivy European Corp Class</v>
          </cell>
          <cell r="O1257">
            <v>0</v>
          </cell>
          <cell r="P1257">
            <v>0</v>
          </cell>
        </row>
        <row r="1258">
          <cell r="K1258" t="str">
            <v>630111111</v>
          </cell>
          <cell r="L1258" t="str">
            <v>SALES CHARGES (LOAD)</v>
          </cell>
          <cell r="M1258" t="str">
            <v>1001281390111</v>
          </cell>
          <cell r="N1258" t="str">
            <v>IG MFC Universal Emerging Growth Corp Class</v>
          </cell>
          <cell r="O1258">
            <v>0</v>
          </cell>
          <cell r="P1258">
            <v>0</v>
          </cell>
        </row>
        <row r="1259">
          <cell r="K1259" t="str">
            <v>630111111</v>
          </cell>
          <cell r="L1259" t="str">
            <v>SALES CHARGES (LOAD)</v>
          </cell>
          <cell r="M1259" t="str">
            <v>1001291390111</v>
          </cell>
          <cell r="N1259" t="str">
            <v>IG MFC Ivy Foreign Equity Corp Class</v>
          </cell>
          <cell r="O1259">
            <v>0</v>
          </cell>
          <cell r="P1259">
            <v>0</v>
          </cell>
        </row>
        <row r="1260">
          <cell r="K1260" t="str">
            <v>630111111</v>
          </cell>
          <cell r="L1260" t="str">
            <v>SALES CHARGES (LOAD)</v>
          </cell>
          <cell r="M1260" t="str">
            <v>1001301950111</v>
          </cell>
          <cell r="N1260" t="str">
            <v>Investors Mergers &amp; Acquisitions Corp Class</v>
          </cell>
          <cell r="O1260">
            <v>0</v>
          </cell>
          <cell r="P1260">
            <v>0</v>
          </cell>
        </row>
        <row r="1261">
          <cell r="K1261" t="str">
            <v>630111111</v>
          </cell>
          <cell r="L1261" t="str">
            <v>SALES CHARGES (LOAD)</v>
          </cell>
          <cell r="M1261" t="str">
            <v>1001311110111</v>
          </cell>
          <cell r="N1261" t="str">
            <v>Investors Global Financial Services Corp Class</v>
          </cell>
          <cell r="O1261">
            <v>0</v>
          </cell>
          <cell r="P1261">
            <v>0</v>
          </cell>
        </row>
        <row r="1262">
          <cell r="K1262" t="str">
            <v>630111111</v>
          </cell>
          <cell r="L1262" t="str">
            <v>SALES CHARGES (LOAD)</v>
          </cell>
          <cell r="M1262" t="str">
            <v>1001321110111</v>
          </cell>
          <cell r="N1262" t="str">
            <v>Investors Global e.Commerce Corp Class</v>
          </cell>
          <cell r="O1262">
            <v>0</v>
          </cell>
          <cell r="P1262">
            <v>0</v>
          </cell>
        </row>
        <row r="1263">
          <cell r="K1263" t="str">
            <v>630111111</v>
          </cell>
          <cell r="L1263" t="str">
            <v>SALES CHARGES (LOAD)</v>
          </cell>
          <cell r="M1263" t="str">
            <v>1001331110111</v>
          </cell>
          <cell r="N1263" t="str">
            <v>Investors Global Science &amp; Technology Corp Class</v>
          </cell>
          <cell r="O1263">
            <v>0</v>
          </cell>
          <cell r="P1263">
            <v>0</v>
          </cell>
        </row>
        <row r="1264">
          <cell r="K1264" t="str">
            <v>630111111</v>
          </cell>
          <cell r="L1264" t="str">
            <v>SALES CHARGES (LOAD)</v>
          </cell>
          <cell r="M1264" t="str">
            <v>1001341110111</v>
          </cell>
          <cell r="N1264" t="str">
            <v>Investors International Small Cap Corp Class</v>
          </cell>
          <cell r="O1264">
            <v>0</v>
          </cell>
          <cell r="P1264">
            <v>0</v>
          </cell>
        </row>
        <row r="1265">
          <cell r="K1265" t="str">
            <v>630111111</v>
          </cell>
          <cell r="L1265" t="str">
            <v>SALES CHARGES (LOAD)</v>
          </cell>
          <cell r="M1265" t="str">
            <v>1001351110111</v>
          </cell>
          <cell r="N1265" t="str">
            <v>Investors Global Health Care Corp Class</v>
          </cell>
          <cell r="O1265">
            <v>0</v>
          </cell>
          <cell r="P1265">
            <v>0</v>
          </cell>
        </row>
        <row r="1266">
          <cell r="K1266" t="str">
            <v>630111111</v>
          </cell>
          <cell r="L1266" t="str">
            <v>SALES CHARGES (LOAD)</v>
          </cell>
          <cell r="M1266" t="str">
            <v>1001361110111</v>
          </cell>
          <cell r="N1266" t="str">
            <v>Investors Managed Yield Corp Class</v>
          </cell>
          <cell r="O1266">
            <v>0</v>
          </cell>
          <cell r="P1266">
            <v>0</v>
          </cell>
        </row>
        <row r="1267">
          <cell r="K1267" t="str">
            <v>630111111</v>
          </cell>
          <cell r="L1267" t="str">
            <v>SALES CHARGES (LOAD)</v>
          </cell>
          <cell r="M1267" t="str">
            <v>1001372190111</v>
          </cell>
          <cell r="N1267" t="str">
            <v>IG Janus American Equity Corp Class</v>
          </cell>
          <cell r="O1267">
            <v>0</v>
          </cell>
          <cell r="P1267">
            <v>0</v>
          </cell>
        </row>
        <row r="1268">
          <cell r="K1268" t="str">
            <v>630111111</v>
          </cell>
          <cell r="L1268" t="str">
            <v>SALES CHARGES (LOAD)</v>
          </cell>
          <cell r="M1268" t="str">
            <v>1001381110111</v>
          </cell>
          <cell r="N1268" t="str">
            <v>Investors Global Natural Resources Corp Class</v>
          </cell>
          <cell r="O1268">
            <v>0</v>
          </cell>
          <cell r="P1268">
            <v>0</v>
          </cell>
        </row>
        <row r="1269">
          <cell r="K1269" t="str">
            <v>630111111</v>
          </cell>
          <cell r="L1269" t="str">
            <v>SALES CHARGES (LOAD)</v>
          </cell>
          <cell r="M1269" t="str">
            <v>1001391110111</v>
          </cell>
          <cell r="N1269" t="str">
            <v>Investors Global Consumer Companies Corp Class</v>
          </cell>
          <cell r="O1269">
            <v>0</v>
          </cell>
          <cell r="P1269">
            <v>0</v>
          </cell>
        </row>
        <row r="1270">
          <cell r="K1270" t="str">
            <v>630111111</v>
          </cell>
          <cell r="L1270" t="str">
            <v>SALES CHARGES (LOAD)</v>
          </cell>
          <cell r="M1270" t="str">
            <v>1001401110111</v>
          </cell>
          <cell r="N1270" t="str">
            <v>Investors Global Infrastructure Corp Class</v>
          </cell>
          <cell r="O1270">
            <v>0</v>
          </cell>
          <cell r="P1270">
            <v>0</v>
          </cell>
        </row>
        <row r="1271">
          <cell r="K1271" t="str">
            <v>630111111</v>
          </cell>
          <cell r="L1271" t="str">
            <v>SALES CHARGES (LOAD)</v>
          </cell>
          <cell r="M1271" t="str">
            <v>1001411110111</v>
          </cell>
          <cell r="N1271" t="str">
            <v>Investors US Small Cap Corp Class</v>
          </cell>
          <cell r="O1271">
            <v>0</v>
          </cell>
          <cell r="P1271">
            <v>0</v>
          </cell>
        </row>
        <row r="1272">
          <cell r="K1272" t="str">
            <v>630111111</v>
          </cell>
          <cell r="L1272" t="str">
            <v>SALES CHARGES (LOAD)</v>
          </cell>
          <cell r="M1272" t="str">
            <v>10IPBF1110111</v>
          </cell>
          <cell r="N1272" t="str">
            <v>Investors Pooled Bond Fund</v>
          </cell>
          <cell r="O1272">
            <v>0</v>
          </cell>
          <cell r="P1272">
            <v>0</v>
          </cell>
        </row>
        <row r="1273">
          <cell r="K1273" t="str">
            <v>630111111</v>
          </cell>
          <cell r="L1273" t="str">
            <v>SALES CHARGES (LOAD)</v>
          </cell>
          <cell r="M1273" t="str">
            <v>10IPEF1110111</v>
          </cell>
          <cell r="N1273" t="str">
            <v>Investors Pooled Equity Fund</v>
          </cell>
          <cell r="O1273">
            <v>0</v>
          </cell>
          <cell r="P1273">
            <v>0</v>
          </cell>
        </row>
        <row r="1274">
          <cell r="K1274" t="str">
            <v>630111111</v>
          </cell>
          <cell r="L1274" t="str">
            <v>SALES CHARGES (LOAD)</v>
          </cell>
          <cell r="M1274" t="str">
            <v>10IPMF1110111</v>
          </cell>
          <cell r="N1274" t="str">
            <v>Investors Pooled Mortgage Fund</v>
          </cell>
          <cell r="O1274">
            <v>0</v>
          </cell>
          <cell r="P1274">
            <v>0</v>
          </cell>
        </row>
        <row r="1275">
          <cell r="K1275" t="str">
            <v>630111111</v>
          </cell>
          <cell r="L1275" t="str">
            <v>SALES CHARGES (LOAD)</v>
          </cell>
          <cell r="M1275" t="str">
            <v>10WRAP</v>
          </cell>
          <cell r="N1275" t="str">
            <v>iProfile Fund Pools</v>
          </cell>
          <cell r="O1275">
            <v>0</v>
          </cell>
          <cell r="P1275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G - Inc Stmt"/>
      <sheetName val="IG - Inc Stmt (Challenges) Ops"/>
      <sheetName val="IG - Inc Stmt (Challenges) Corp"/>
      <sheetName val="IG - Fee Income"/>
      <sheetName val="IG - Margins"/>
      <sheetName val="IG - Chg in MF Assets"/>
      <sheetName val="IG - Chg in AUM(B) (vs Plan)"/>
      <sheetName val="IG - Chg in AUM(B) (vs Pr Yr)"/>
      <sheetName val="IG - Chg in AUM(T) (vs Plan)"/>
      <sheetName val="IG - Chg in AUM(T) (vs Pr Yr)"/>
      <sheetName val="IG - Margins (Incr'l $)"/>
      <sheetName val="IG - Inc Stmt (bps)"/>
      <sheetName val="IG - Inc Stmt (bps) (2)"/>
      <sheetName val="Comm Exp"/>
      <sheetName val="Comm Exp 03P"/>
      <sheetName val="ARB &amp; Other Comm"/>
      <sheetName val="IG CORP - Inc Stmt"/>
      <sheetName val="IG - Sales"/>
      <sheetName val="IG - MF Red Rates T"/>
      <sheetName val="IG - AUM &amp; Admin"/>
      <sheetName val="IG - EBITDA"/>
      <sheetName val="EPS"/>
      <sheetName val="EPS(Qtr)"/>
      <sheetName val="IG - Cslt Network"/>
      <sheetName val="IG - Cslt Chg"/>
      <sheetName val="IG - Cslt Chg (2)"/>
      <sheetName val="IG - Cslt Chg Qtly"/>
      <sheetName val="IG - Mgmt Fee Details"/>
      <sheetName val="IG - UH Admin Fees"/>
      <sheetName val="Net Inv Inc - Corp"/>
      <sheetName val="Net Inv Inc - IG Ops"/>
      <sheetName val="D3D Impact"/>
      <sheetName val="IG - Oper Exp"/>
      <sheetName val="IG - Non-Comm Exp"/>
      <sheetName val="IG - Exp Ratios"/>
      <sheetName val="B2K_VIEW25"/>
      <sheetName val="B2K_VIEW22"/>
      <sheetName val="B2K_VIEW17"/>
      <sheetName val="B2K_VIEW9"/>
      <sheetName val="B2K_VIEW7"/>
      <sheetName val="B2K_VIEW6"/>
      <sheetName val="B2K_VIEW1"/>
      <sheetName val="B2K_VIEW5"/>
      <sheetName val="B2K_VIEW4"/>
      <sheetName val="B2K_VIEW3"/>
      <sheetName val="B2K_VIEW24"/>
      <sheetName val="B2K_VIEW21"/>
      <sheetName val="B2K_VIEW19"/>
      <sheetName val="B2K_VIEW2"/>
      <sheetName val="B2K_VIEW45"/>
      <sheetName val="B2K_VIEW42"/>
      <sheetName val="B2K_VIEW43"/>
      <sheetName val="B2K_VIEW41"/>
      <sheetName val="B2K_VIEW39"/>
      <sheetName val="B2K_VIEW34"/>
      <sheetName val="B2K_VIEW32"/>
      <sheetName val="B2K_VIEW30"/>
      <sheetName val="B2K_VIEW28"/>
      <sheetName val="B2K_VIEW26"/>
      <sheetName val="B2K_VIEW23"/>
      <sheetName val="B2K_VIEW20"/>
      <sheetName val="B2K_VIEW18"/>
      <sheetName val="B2K_VIEW16"/>
      <sheetName val="B2K_VIEW15"/>
      <sheetName val="B2K_VIEW14"/>
      <sheetName val="B2K_VIEW13"/>
      <sheetName val="B2K_VIEW12"/>
      <sheetName val="B2K_VIEW11"/>
      <sheetName val="B2K_VIEW10"/>
      <sheetName val="B2K_VIEW8"/>
      <sheetName val="IG - Chg in AUM(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6">
          <cell r="Q36" t="str">
            <v>Description: B2K_VIEW5</v>
          </cell>
        </row>
        <row r="37">
          <cell r="Q37" t="str">
            <v>Organization: INVESTORS GROUP CONSOLIDATED    [TOTAL_ORGANIZATION]</v>
          </cell>
        </row>
        <row r="38">
          <cell r="Q38" t="str">
            <v>Product: TOTAL PRODUCT    [TOTAL_PRODUCT]</v>
          </cell>
        </row>
        <row r="39">
          <cell r="Q39" t="str">
            <v>Last Read: 12/11/2003 4:13:27 PM</v>
          </cell>
        </row>
        <row r="40">
          <cell r="S40" t="str">
            <v>V05SC012004</v>
          </cell>
          <cell r="T40" t="str">
            <v>V05SC012003</v>
          </cell>
          <cell r="U40" t="str">
            <v>ACT2002</v>
          </cell>
        </row>
        <row r="41">
          <cell r="S41" t="str">
            <v>2004 Fcst Rd2 - 2004</v>
          </cell>
          <cell r="T41" t="str">
            <v>2004 Fcst Rd2 - 2003</v>
          </cell>
          <cell r="U41" t="str">
            <v>History - Actuals 2002</v>
          </cell>
        </row>
        <row r="42">
          <cell r="S42" t="str">
            <v>Jan-Dec</v>
          </cell>
          <cell r="T42" t="str">
            <v>Jan-Dec</v>
          </cell>
          <cell r="U42" t="str">
            <v>Jan-Dec</v>
          </cell>
        </row>
        <row r="43">
          <cell r="S43" t="str">
            <v>Year</v>
          </cell>
          <cell r="T43" t="str">
            <v>Year</v>
          </cell>
          <cell r="U43" t="str">
            <v>Year</v>
          </cell>
        </row>
        <row r="44">
          <cell r="Q44" t="str">
            <v>630112000</v>
          </cell>
          <cell r="R44" t="str">
            <v>REDEMPTIONS</v>
          </cell>
          <cell r="S44">
            <v>-4049853.36</v>
          </cell>
          <cell r="T44">
            <v>-4843498.67</v>
          </cell>
          <cell r="U44">
            <v>-4955907.92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- CUNDILL"/>
      <sheetName val="MultiData"/>
      <sheetName val="Cover 1"/>
      <sheetName val="Cover2"/>
      <sheetName val="Cover3"/>
      <sheetName val="Cover4"/>
      <sheetName val="Single Manager Data"/>
      <sheetName val="LINK"/>
      <sheetName val="DATA"/>
      <sheetName val=" Daily Fee Calc"/>
      <sheetName val="Cundill Global"/>
      <sheetName val="Cundill Recovery"/>
      <sheetName val="Cundill Value "/>
      <sheetName val="Cundill Security"/>
      <sheetName val="Cundill Cdn Balanced"/>
      <sheetName val="Cundill Value CC"/>
      <sheetName val="Unv Select Mgr"/>
      <sheetName val="Unv Select Mgr CC"/>
      <sheetName val="Unv Select Mgr Intl CC"/>
      <sheetName val="488"/>
      <sheetName val="C1020"/>
      <sheetName val="Cundill American CC"/>
      <sheetName val="IGSMC"/>
      <sheetName val="IGSMCC"/>
      <sheetName val="Interest Plan"/>
      <sheetName val="S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>
            <v>37834</v>
          </cell>
          <cell r="B2" t="str">
            <v>1279</v>
          </cell>
          <cell r="E2">
            <v>1774919.07</v>
          </cell>
        </row>
        <row r="3">
          <cell r="A3">
            <v>37838</v>
          </cell>
          <cell r="B3" t="str">
            <v>1279</v>
          </cell>
          <cell r="E3">
            <v>1763239.89</v>
          </cell>
        </row>
        <row r="4">
          <cell r="A4">
            <v>37839</v>
          </cell>
          <cell r="B4" t="str">
            <v>1279</v>
          </cell>
          <cell r="E4">
            <v>1761331.13</v>
          </cell>
        </row>
        <row r="5">
          <cell r="A5">
            <v>37840</v>
          </cell>
          <cell r="B5" t="str">
            <v>1279</v>
          </cell>
          <cell r="E5">
            <v>4265535.92</v>
          </cell>
        </row>
        <row r="6">
          <cell r="A6">
            <v>37841</v>
          </cell>
          <cell r="B6" t="str">
            <v>1279</v>
          </cell>
          <cell r="E6">
            <v>4676547.05</v>
          </cell>
        </row>
        <row r="7">
          <cell r="A7">
            <v>37844</v>
          </cell>
          <cell r="B7" t="str">
            <v>1279</v>
          </cell>
          <cell r="E7">
            <v>4680854.74</v>
          </cell>
        </row>
        <row r="8">
          <cell r="A8">
            <v>37845</v>
          </cell>
          <cell r="B8" t="str">
            <v>1279</v>
          </cell>
          <cell r="E8">
            <v>4880484.4000000004</v>
          </cell>
        </row>
        <row r="9">
          <cell r="A9">
            <v>37846</v>
          </cell>
          <cell r="B9" t="str">
            <v>1279</v>
          </cell>
          <cell r="E9">
            <v>6158696.6699999999</v>
          </cell>
        </row>
        <row r="10">
          <cell r="A10">
            <v>37847</v>
          </cell>
          <cell r="B10" t="str">
            <v>1279</v>
          </cell>
          <cell r="E10">
            <v>9100523.0099999998</v>
          </cell>
        </row>
        <row r="11">
          <cell r="A11">
            <v>37848</v>
          </cell>
          <cell r="B11" t="str">
            <v>1279</v>
          </cell>
          <cell r="E11">
            <v>12273050.08</v>
          </cell>
        </row>
        <row r="12">
          <cell r="A12">
            <v>37851</v>
          </cell>
          <cell r="B12" t="str">
            <v>1279</v>
          </cell>
          <cell r="E12">
            <v>12305333.539999999</v>
          </cell>
        </row>
        <row r="13">
          <cell r="A13">
            <v>37852</v>
          </cell>
          <cell r="B13" t="str">
            <v>1279</v>
          </cell>
          <cell r="E13">
            <v>14751072.67</v>
          </cell>
        </row>
        <row r="14">
          <cell r="A14">
            <v>37853</v>
          </cell>
          <cell r="B14" t="str">
            <v>1279</v>
          </cell>
          <cell r="E14">
            <v>14794064.039999999</v>
          </cell>
        </row>
        <row r="15">
          <cell r="A15">
            <v>37854</v>
          </cell>
          <cell r="B15" t="str">
            <v>1279</v>
          </cell>
          <cell r="E15">
            <v>14817638.529999999</v>
          </cell>
        </row>
        <row r="16">
          <cell r="A16">
            <v>37855</v>
          </cell>
          <cell r="B16" t="str">
            <v>1279</v>
          </cell>
          <cell r="E16">
            <v>14776343.17</v>
          </cell>
        </row>
        <row r="17">
          <cell r="A17">
            <v>37858</v>
          </cell>
          <cell r="B17" t="str">
            <v>1279</v>
          </cell>
          <cell r="E17">
            <v>14661417.470000001</v>
          </cell>
        </row>
        <row r="18">
          <cell r="A18">
            <v>37859</v>
          </cell>
          <cell r="B18" t="str">
            <v>1279</v>
          </cell>
          <cell r="E18">
            <v>14624092.09</v>
          </cell>
        </row>
        <row r="19">
          <cell r="A19">
            <v>37860</v>
          </cell>
          <cell r="B19" t="str">
            <v>1279</v>
          </cell>
          <cell r="E19">
            <v>14918885.52</v>
          </cell>
        </row>
        <row r="20">
          <cell r="A20">
            <v>37861</v>
          </cell>
          <cell r="B20" t="str">
            <v>1279</v>
          </cell>
          <cell r="E20">
            <v>14960191.76</v>
          </cell>
        </row>
        <row r="21">
          <cell r="A21">
            <v>37862</v>
          </cell>
          <cell r="B21" t="str">
            <v>1279</v>
          </cell>
          <cell r="E21">
            <v>15018492.82</v>
          </cell>
        </row>
        <row r="22">
          <cell r="A22">
            <v>37834</v>
          </cell>
          <cell r="B22" t="str">
            <v>1280</v>
          </cell>
          <cell r="E22">
            <v>1966174.22</v>
          </cell>
        </row>
        <row r="23">
          <cell r="A23">
            <v>37838</v>
          </cell>
          <cell r="B23" t="str">
            <v>1280</v>
          </cell>
          <cell r="E23">
            <v>1949900.77</v>
          </cell>
        </row>
        <row r="24">
          <cell r="A24">
            <v>37839</v>
          </cell>
          <cell r="B24" t="str">
            <v>1280</v>
          </cell>
          <cell r="E24">
            <v>1947506.25</v>
          </cell>
        </row>
        <row r="25">
          <cell r="A25">
            <v>37840</v>
          </cell>
          <cell r="B25" t="str">
            <v>1280</v>
          </cell>
          <cell r="E25">
            <v>1937996.84</v>
          </cell>
        </row>
        <row r="26">
          <cell r="A26">
            <v>37841</v>
          </cell>
          <cell r="B26" t="str">
            <v>1280</v>
          </cell>
          <cell r="E26">
            <v>1942026.61</v>
          </cell>
        </row>
        <row r="27">
          <cell r="A27">
            <v>37844</v>
          </cell>
          <cell r="B27" t="str">
            <v>1280</v>
          </cell>
          <cell r="E27">
            <v>1936589.51</v>
          </cell>
        </row>
        <row r="28">
          <cell r="A28">
            <v>37845</v>
          </cell>
          <cell r="B28" t="str">
            <v>1280</v>
          </cell>
          <cell r="E28">
            <v>1945745.45</v>
          </cell>
        </row>
        <row r="29">
          <cell r="A29">
            <v>37846</v>
          </cell>
          <cell r="B29" t="str">
            <v>1280</v>
          </cell>
          <cell r="E29">
            <v>1947218.4</v>
          </cell>
        </row>
        <row r="30">
          <cell r="A30">
            <v>37847</v>
          </cell>
          <cell r="B30" t="str">
            <v>1280</v>
          </cell>
          <cell r="E30">
            <v>1978693.15</v>
          </cell>
        </row>
        <row r="31">
          <cell r="A31">
            <v>37848</v>
          </cell>
          <cell r="B31" t="str">
            <v>1280</v>
          </cell>
          <cell r="E31">
            <v>1969426.59</v>
          </cell>
        </row>
        <row r="32">
          <cell r="A32">
            <v>37851</v>
          </cell>
          <cell r="B32" t="str">
            <v>1280</v>
          </cell>
          <cell r="E32">
            <v>1992238.58</v>
          </cell>
        </row>
        <row r="33">
          <cell r="A33">
            <v>37852</v>
          </cell>
          <cell r="B33" t="str">
            <v>1280</v>
          </cell>
          <cell r="E33">
            <v>2022732.56</v>
          </cell>
        </row>
        <row r="34">
          <cell r="A34">
            <v>37853</v>
          </cell>
          <cell r="B34" t="str">
            <v>1280</v>
          </cell>
          <cell r="E34">
            <v>2028933.34</v>
          </cell>
        </row>
        <row r="35">
          <cell r="A35">
            <v>37854</v>
          </cell>
          <cell r="B35" t="str">
            <v>1280</v>
          </cell>
          <cell r="E35">
            <v>2040484.96</v>
          </cell>
        </row>
        <row r="36">
          <cell r="A36">
            <v>37855</v>
          </cell>
          <cell r="B36" t="str">
            <v>1280</v>
          </cell>
          <cell r="E36">
            <v>2030028.01</v>
          </cell>
        </row>
        <row r="37">
          <cell r="A37">
            <v>37858</v>
          </cell>
          <cell r="B37" t="str">
            <v>1280</v>
          </cell>
          <cell r="E37">
            <v>2011927.28</v>
          </cell>
        </row>
        <row r="38">
          <cell r="A38">
            <v>37859</v>
          </cell>
          <cell r="B38" t="str">
            <v>1280</v>
          </cell>
          <cell r="E38">
            <v>2006381.8</v>
          </cell>
        </row>
        <row r="39">
          <cell r="A39">
            <v>37860</v>
          </cell>
          <cell r="B39" t="str">
            <v>1280</v>
          </cell>
          <cell r="E39">
            <v>2026456.02</v>
          </cell>
        </row>
        <row r="40">
          <cell r="A40">
            <v>37861</v>
          </cell>
          <cell r="B40" t="str">
            <v>1280</v>
          </cell>
          <cell r="E40">
            <v>2028320.21</v>
          </cell>
        </row>
        <row r="41">
          <cell r="A41">
            <v>37862</v>
          </cell>
          <cell r="B41" t="str">
            <v>1280</v>
          </cell>
          <cell r="E41">
            <v>2025691.18</v>
          </cell>
        </row>
        <row r="42">
          <cell r="A42">
            <v>37834</v>
          </cell>
          <cell r="B42" t="str">
            <v>299</v>
          </cell>
          <cell r="E42">
            <v>281397066.31</v>
          </cell>
        </row>
        <row r="43">
          <cell r="A43">
            <v>37838</v>
          </cell>
          <cell r="B43" t="str">
            <v>299</v>
          </cell>
          <cell r="E43">
            <v>283366606.64999998</v>
          </cell>
        </row>
        <row r="44">
          <cell r="A44">
            <v>37839</v>
          </cell>
          <cell r="B44" t="str">
            <v>299</v>
          </cell>
          <cell r="E44">
            <v>280199734.19999999</v>
          </cell>
        </row>
        <row r="45">
          <cell r="A45">
            <v>37840</v>
          </cell>
          <cell r="B45" t="str">
            <v>299</v>
          </cell>
          <cell r="E45">
            <v>278046293.20999998</v>
          </cell>
        </row>
        <row r="46">
          <cell r="A46">
            <v>37841</v>
          </cell>
          <cell r="B46" t="str">
            <v>299</v>
          </cell>
          <cell r="E46">
            <v>279538369.10000002</v>
          </cell>
        </row>
        <row r="47">
          <cell r="A47">
            <v>37844</v>
          </cell>
          <cell r="B47" t="str">
            <v>299</v>
          </cell>
          <cell r="E47">
            <v>280019861.58999997</v>
          </cell>
        </row>
        <row r="48">
          <cell r="A48">
            <v>37845</v>
          </cell>
          <cell r="B48" t="str">
            <v>299</v>
          </cell>
          <cell r="E48">
            <v>280746860.45999998</v>
          </cell>
        </row>
        <row r="49">
          <cell r="A49">
            <v>37846</v>
          </cell>
          <cell r="B49" t="str">
            <v>299</v>
          </cell>
          <cell r="E49">
            <v>282032991.85000002</v>
          </cell>
        </row>
        <row r="50">
          <cell r="A50">
            <v>37847</v>
          </cell>
          <cell r="B50" t="str">
            <v>299</v>
          </cell>
          <cell r="E50">
            <v>286993095.42000002</v>
          </cell>
        </row>
        <row r="51">
          <cell r="A51">
            <v>37848</v>
          </cell>
          <cell r="B51" t="str">
            <v>299</v>
          </cell>
          <cell r="E51">
            <v>285888591.72000003</v>
          </cell>
        </row>
        <row r="52">
          <cell r="A52">
            <v>37851</v>
          </cell>
          <cell r="B52" t="str">
            <v>299</v>
          </cell>
          <cell r="E52">
            <v>287697684.63</v>
          </cell>
        </row>
        <row r="53">
          <cell r="A53">
            <v>37852</v>
          </cell>
          <cell r="B53" t="str">
            <v>299</v>
          </cell>
          <cell r="E53">
            <v>291715296.17000002</v>
          </cell>
        </row>
        <row r="54">
          <cell r="A54">
            <v>37853</v>
          </cell>
          <cell r="B54" t="str">
            <v>299</v>
          </cell>
          <cell r="E54">
            <v>291978048.32999998</v>
          </cell>
        </row>
        <row r="55">
          <cell r="A55">
            <v>37854</v>
          </cell>
          <cell r="B55" t="str">
            <v>299</v>
          </cell>
          <cell r="E55">
            <v>295168649.52999997</v>
          </cell>
        </row>
        <row r="56">
          <cell r="A56">
            <v>37855</v>
          </cell>
          <cell r="B56" t="str">
            <v>299</v>
          </cell>
          <cell r="E56">
            <v>295363588.13999999</v>
          </cell>
        </row>
        <row r="57">
          <cell r="A57">
            <v>37858</v>
          </cell>
          <cell r="B57" t="str">
            <v>299</v>
          </cell>
          <cell r="E57">
            <v>292829817.24000001</v>
          </cell>
        </row>
        <row r="58">
          <cell r="A58">
            <v>37859</v>
          </cell>
          <cell r="B58" t="str">
            <v>299</v>
          </cell>
          <cell r="E58">
            <v>289231702.95999998</v>
          </cell>
        </row>
        <row r="59">
          <cell r="A59">
            <v>37860</v>
          </cell>
          <cell r="B59" t="str">
            <v>299</v>
          </cell>
          <cell r="E59">
            <v>293124347.06999999</v>
          </cell>
        </row>
        <row r="60">
          <cell r="A60">
            <v>37861</v>
          </cell>
          <cell r="B60" t="str">
            <v>299</v>
          </cell>
          <cell r="E60">
            <v>292582758.24000001</v>
          </cell>
        </row>
        <row r="61">
          <cell r="A61">
            <v>37862</v>
          </cell>
          <cell r="B61" t="str">
            <v>299</v>
          </cell>
          <cell r="E61">
            <v>292057227.69</v>
          </cell>
        </row>
        <row r="62">
          <cell r="A62">
            <v>37834</v>
          </cell>
          <cell r="B62" t="str">
            <v>306</v>
          </cell>
          <cell r="E62">
            <v>214264817.91999999</v>
          </cell>
        </row>
        <row r="63">
          <cell r="A63">
            <v>37838</v>
          </cell>
          <cell r="B63" t="str">
            <v>306</v>
          </cell>
          <cell r="E63">
            <v>213762576.44</v>
          </cell>
        </row>
        <row r="64">
          <cell r="A64">
            <v>37839</v>
          </cell>
          <cell r="B64" t="str">
            <v>306</v>
          </cell>
          <cell r="E64">
            <v>214147882.21000001</v>
          </cell>
        </row>
        <row r="65">
          <cell r="A65">
            <v>37840</v>
          </cell>
          <cell r="B65" t="str">
            <v>306</v>
          </cell>
          <cell r="E65">
            <v>214891544.06</v>
          </cell>
        </row>
        <row r="66">
          <cell r="A66">
            <v>37841</v>
          </cell>
          <cell r="B66" t="str">
            <v>306</v>
          </cell>
          <cell r="E66">
            <v>215592572.53999999</v>
          </cell>
        </row>
        <row r="67">
          <cell r="A67">
            <v>37844</v>
          </cell>
          <cell r="B67" t="str">
            <v>306</v>
          </cell>
          <cell r="E67">
            <v>216041004.81</v>
          </cell>
        </row>
        <row r="68">
          <cell r="A68">
            <v>37845</v>
          </cell>
          <cell r="B68" t="str">
            <v>306</v>
          </cell>
          <cell r="E68">
            <v>216647950.05000001</v>
          </cell>
        </row>
        <row r="69">
          <cell r="A69">
            <v>37846</v>
          </cell>
          <cell r="B69" t="str">
            <v>306</v>
          </cell>
          <cell r="E69">
            <v>216316803.18000001</v>
          </cell>
        </row>
        <row r="70">
          <cell r="A70">
            <v>37847</v>
          </cell>
          <cell r="B70" t="str">
            <v>306</v>
          </cell>
          <cell r="E70">
            <v>216956157.59999999</v>
          </cell>
        </row>
        <row r="71">
          <cell r="A71">
            <v>37848</v>
          </cell>
          <cell r="B71" t="str">
            <v>306</v>
          </cell>
          <cell r="E71">
            <v>216989667.46000001</v>
          </cell>
        </row>
        <row r="72">
          <cell r="A72">
            <v>37851</v>
          </cell>
          <cell r="B72" t="str">
            <v>306</v>
          </cell>
          <cell r="E72">
            <v>217855907.94999999</v>
          </cell>
        </row>
        <row r="73">
          <cell r="A73">
            <v>37852</v>
          </cell>
          <cell r="B73" t="str">
            <v>306</v>
          </cell>
          <cell r="E73">
            <v>219142714.72</v>
          </cell>
        </row>
        <row r="74">
          <cell r="A74">
            <v>37853</v>
          </cell>
          <cell r="B74" t="str">
            <v>306</v>
          </cell>
          <cell r="E74">
            <v>219141696.59</v>
          </cell>
        </row>
        <row r="75">
          <cell r="A75">
            <v>37854</v>
          </cell>
          <cell r="B75" t="str">
            <v>306</v>
          </cell>
          <cell r="E75">
            <v>219761014.69999999</v>
          </cell>
        </row>
        <row r="76">
          <cell r="A76">
            <v>37855</v>
          </cell>
          <cell r="B76" t="str">
            <v>306</v>
          </cell>
          <cell r="E76">
            <v>219214918.43000001</v>
          </cell>
        </row>
        <row r="77">
          <cell r="A77">
            <v>37858</v>
          </cell>
          <cell r="B77" t="str">
            <v>306</v>
          </cell>
          <cell r="E77">
            <v>218130721.94999999</v>
          </cell>
        </row>
        <row r="78">
          <cell r="A78">
            <v>37859</v>
          </cell>
          <cell r="B78" t="str">
            <v>306</v>
          </cell>
          <cell r="E78">
            <v>217936603.87</v>
          </cell>
        </row>
        <row r="79">
          <cell r="A79">
            <v>37860</v>
          </cell>
          <cell r="B79" t="str">
            <v>306</v>
          </cell>
          <cell r="E79">
            <v>218428257.74000001</v>
          </cell>
        </row>
        <row r="80">
          <cell r="A80">
            <v>37861</v>
          </cell>
          <cell r="B80" t="str">
            <v>306</v>
          </cell>
          <cell r="E80">
            <v>219124714.99000001</v>
          </cell>
        </row>
        <row r="81">
          <cell r="A81">
            <v>37862</v>
          </cell>
          <cell r="B81" t="str">
            <v>306</v>
          </cell>
          <cell r="E81">
            <v>219573110.03999999</v>
          </cell>
        </row>
        <row r="82">
          <cell r="A82">
            <v>37834</v>
          </cell>
          <cell r="B82" t="str">
            <v>488</v>
          </cell>
          <cell r="E82">
            <v>265917360.16999999</v>
          </cell>
        </row>
        <row r="83">
          <cell r="A83">
            <v>37838</v>
          </cell>
          <cell r="B83" t="str">
            <v>488</v>
          </cell>
          <cell r="E83">
            <v>264960609.09999999</v>
          </cell>
        </row>
        <row r="84">
          <cell r="A84">
            <v>37839</v>
          </cell>
          <cell r="B84" t="str">
            <v>488</v>
          </cell>
          <cell r="E84">
            <v>263458144.22</v>
          </cell>
        </row>
        <row r="85">
          <cell r="A85">
            <v>37840</v>
          </cell>
          <cell r="B85" t="str">
            <v>488</v>
          </cell>
          <cell r="E85">
            <v>263594968.66999999</v>
          </cell>
        </row>
        <row r="86">
          <cell r="A86">
            <v>37841</v>
          </cell>
          <cell r="B86" t="str">
            <v>488</v>
          </cell>
          <cell r="E86">
            <v>265209223.43000001</v>
          </cell>
        </row>
        <row r="87">
          <cell r="A87">
            <v>37844</v>
          </cell>
          <cell r="B87" t="str">
            <v>488</v>
          </cell>
          <cell r="E87">
            <v>266593312.38</v>
          </cell>
        </row>
        <row r="88">
          <cell r="A88">
            <v>37845</v>
          </cell>
          <cell r="B88" t="str">
            <v>488</v>
          </cell>
          <cell r="E88">
            <v>266821094.36000001</v>
          </cell>
        </row>
        <row r="89">
          <cell r="A89">
            <v>37846</v>
          </cell>
          <cell r="B89" t="str">
            <v>488</v>
          </cell>
          <cell r="E89">
            <v>266881922.43000001</v>
          </cell>
        </row>
        <row r="90">
          <cell r="A90">
            <v>37847</v>
          </cell>
          <cell r="B90" t="str">
            <v>488</v>
          </cell>
          <cell r="E90">
            <v>268234325.03999999</v>
          </cell>
        </row>
        <row r="91">
          <cell r="A91">
            <v>37848</v>
          </cell>
          <cell r="B91" t="str">
            <v>488</v>
          </cell>
          <cell r="E91">
            <v>267593916.69999999</v>
          </cell>
        </row>
        <row r="92">
          <cell r="A92">
            <v>37851</v>
          </cell>
          <cell r="B92" t="str">
            <v>488</v>
          </cell>
          <cell r="E92">
            <v>268384246.44</v>
          </cell>
        </row>
        <row r="93">
          <cell r="A93">
            <v>37852</v>
          </cell>
          <cell r="B93" t="str">
            <v>488</v>
          </cell>
          <cell r="E93">
            <v>269947556.61000001</v>
          </cell>
        </row>
        <row r="94">
          <cell r="A94">
            <v>37853</v>
          </cell>
          <cell r="B94" t="str">
            <v>488</v>
          </cell>
          <cell r="E94">
            <v>270331768.50999999</v>
          </cell>
        </row>
        <row r="95">
          <cell r="A95">
            <v>37854</v>
          </cell>
          <cell r="B95" t="str">
            <v>488</v>
          </cell>
          <cell r="E95">
            <v>272087567.35000002</v>
          </cell>
        </row>
        <row r="96">
          <cell r="A96">
            <v>37855</v>
          </cell>
          <cell r="B96" t="str">
            <v>488</v>
          </cell>
          <cell r="E96">
            <v>270896474.91000003</v>
          </cell>
        </row>
        <row r="97">
          <cell r="A97">
            <v>37858</v>
          </cell>
          <cell r="B97" t="str">
            <v>488</v>
          </cell>
          <cell r="E97">
            <v>269160042.35000002</v>
          </cell>
        </row>
        <row r="98">
          <cell r="A98">
            <v>37859</v>
          </cell>
          <cell r="B98" t="str">
            <v>488</v>
          </cell>
          <cell r="E98">
            <v>267842020.83000001</v>
          </cell>
        </row>
        <row r="99">
          <cell r="A99">
            <v>37860</v>
          </cell>
          <cell r="B99" t="str">
            <v>488</v>
          </cell>
          <cell r="E99">
            <v>268581938.49000001</v>
          </cell>
        </row>
        <row r="100">
          <cell r="A100">
            <v>37861</v>
          </cell>
          <cell r="B100" t="str">
            <v>488</v>
          </cell>
          <cell r="E100">
            <v>269209033.06</v>
          </cell>
        </row>
        <row r="101">
          <cell r="A101">
            <v>37862</v>
          </cell>
          <cell r="B101" t="str">
            <v>488</v>
          </cell>
          <cell r="E101">
            <v>268878099.49000001</v>
          </cell>
        </row>
        <row r="102">
          <cell r="A102">
            <v>37834</v>
          </cell>
          <cell r="B102" t="str">
            <v>618</v>
          </cell>
          <cell r="E102">
            <v>194633583.25999999</v>
          </cell>
        </row>
        <row r="103">
          <cell r="A103">
            <v>37838</v>
          </cell>
          <cell r="B103" t="str">
            <v>618</v>
          </cell>
          <cell r="E103">
            <v>194542299.00999999</v>
          </cell>
        </row>
        <row r="104">
          <cell r="A104">
            <v>37839</v>
          </cell>
          <cell r="B104" t="str">
            <v>618</v>
          </cell>
          <cell r="E104">
            <v>194115437</v>
          </cell>
        </row>
        <row r="105">
          <cell r="A105">
            <v>37840</v>
          </cell>
          <cell r="B105" t="str">
            <v>618</v>
          </cell>
          <cell r="E105">
            <v>194009934.16999999</v>
          </cell>
        </row>
        <row r="106">
          <cell r="A106">
            <v>37841</v>
          </cell>
          <cell r="B106" t="str">
            <v>618</v>
          </cell>
          <cell r="E106">
            <v>193931013.21000001</v>
          </cell>
        </row>
        <row r="107">
          <cell r="A107">
            <v>37844</v>
          </cell>
          <cell r="B107" t="str">
            <v>618</v>
          </cell>
          <cell r="E107">
            <v>193798659.28</v>
          </cell>
        </row>
        <row r="108">
          <cell r="A108">
            <v>37845</v>
          </cell>
          <cell r="B108" t="str">
            <v>618</v>
          </cell>
          <cell r="E108">
            <v>193677442.31</v>
          </cell>
        </row>
        <row r="109">
          <cell r="A109">
            <v>37846</v>
          </cell>
          <cell r="B109" t="str">
            <v>618</v>
          </cell>
          <cell r="E109">
            <v>193533958.61000001</v>
          </cell>
        </row>
        <row r="110">
          <cell r="A110">
            <v>37847</v>
          </cell>
          <cell r="B110" t="str">
            <v>618</v>
          </cell>
          <cell r="E110">
            <v>193455335.34</v>
          </cell>
        </row>
        <row r="111">
          <cell r="A111">
            <v>37848</v>
          </cell>
          <cell r="B111" t="str">
            <v>618</v>
          </cell>
          <cell r="E111">
            <v>193412864.66999999</v>
          </cell>
        </row>
        <row r="112">
          <cell r="A112">
            <v>37851</v>
          </cell>
          <cell r="B112" t="str">
            <v>618</v>
          </cell>
          <cell r="E112">
            <v>193417813.38999999</v>
          </cell>
        </row>
        <row r="113">
          <cell r="A113">
            <v>37852</v>
          </cell>
          <cell r="B113" t="str">
            <v>618</v>
          </cell>
          <cell r="E113">
            <v>193314080.12</v>
          </cell>
        </row>
        <row r="114">
          <cell r="A114">
            <v>37853</v>
          </cell>
          <cell r="B114" t="str">
            <v>618</v>
          </cell>
          <cell r="E114">
            <v>193227197.65000001</v>
          </cell>
        </row>
        <row r="115">
          <cell r="A115">
            <v>37854</v>
          </cell>
          <cell r="B115" t="str">
            <v>618</v>
          </cell>
          <cell r="E115">
            <v>193134570.97999999</v>
          </cell>
        </row>
        <row r="116">
          <cell r="A116">
            <v>37855</v>
          </cell>
          <cell r="B116" t="str">
            <v>618</v>
          </cell>
          <cell r="E116">
            <v>193030619.25999999</v>
          </cell>
        </row>
        <row r="117">
          <cell r="A117">
            <v>37858</v>
          </cell>
          <cell r="B117" t="str">
            <v>618</v>
          </cell>
          <cell r="E117">
            <v>192361478.63999999</v>
          </cell>
        </row>
        <row r="118">
          <cell r="A118">
            <v>37859</v>
          </cell>
          <cell r="B118" t="str">
            <v>618</v>
          </cell>
          <cell r="E118">
            <v>192260114.36000001</v>
          </cell>
        </row>
        <row r="119">
          <cell r="A119">
            <v>37860</v>
          </cell>
          <cell r="B119" t="str">
            <v>618</v>
          </cell>
          <cell r="E119">
            <v>188229180.28</v>
          </cell>
        </row>
        <row r="120">
          <cell r="A120">
            <v>37861</v>
          </cell>
          <cell r="B120" t="str">
            <v>618</v>
          </cell>
          <cell r="E120">
            <v>187604903.84</v>
          </cell>
        </row>
        <row r="121">
          <cell r="A121">
            <v>37862</v>
          </cell>
          <cell r="B121" t="str">
            <v>618</v>
          </cell>
          <cell r="E121">
            <v>187587770.06999999</v>
          </cell>
        </row>
        <row r="122">
          <cell r="A122">
            <v>37834</v>
          </cell>
          <cell r="B122" t="str">
            <v>650</v>
          </cell>
          <cell r="E122">
            <v>1330223535.49</v>
          </cell>
        </row>
        <row r="123">
          <cell r="A123">
            <v>37838</v>
          </cell>
          <cell r="B123" t="str">
            <v>650</v>
          </cell>
          <cell r="E123">
            <v>1319284068.4200001</v>
          </cell>
        </row>
        <row r="124">
          <cell r="A124">
            <v>37839</v>
          </cell>
          <cell r="B124" t="str">
            <v>650</v>
          </cell>
          <cell r="E124">
            <v>1309533670.1900001</v>
          </cell>
        </row>
        <row r="125">
          <cell r="A125">
            <v>37840</v>
          </cell>
          <cell r="B125" t="str">
            <v>650</v>
          </cell>
          <cell r="E125">
            <v>1307472342.8699999</v>
          </cell>
        </row>
        <row r="126">
          <cell r="A126">
            <v>37841</v>
          </cell>
          <cell r="B126" t="str">
            <v>650</v>
          </cell>
          <cell r="E126">
            <v>1314179682.5799999</v>
          </cell>
        </row>
        <row r="127">
          <cell r="A127">
            <v>37844</v>
          </cell>
          <cell r="B127" t="str">
            <v>650</v>
          </cell>
          <cell r="E127">
            <v>1319733207.6300001</v>
          </cell>
        </row>
        <row r="128">
          <cell r="A128">
            <v>37845</v>
          </cell>
          <cell r="B128" t="str">
            <v>650</v>
          </cell>
          <cell r="E128">
            <v>1324573598.0899999</v>
          </cell>
        </row>
        <row r="129">
          <cell r="A129">
            <v>37846</v>
          </cell>
          <cell r="B129" t="str">
            <v>650</v>
          </cell>
          <cell r="E129">
            <v>1329460456.77</v>
          </cell>
        </row>
        <row r="130">
          <cell r="A130">
            <v>37847</v>
          </cell>
          <cell r="B130" t="str">
            <v>650</v>
          </cell>
          <cell r="E130">
            <v>1337465177.7</v>
          </cell>
        </row>
        <row r="131">
          <cell r="A131">
            <v>37848</v>
          </cell>
          <cell r="B131" t="str">
            <v>650</v>
          </cell>
          <cell r="E131">
            <v>1335170911.21</v>
          </cell>
        </row>
        <row r="132">
          <cell r="A132">
            <v>37851</v>
          </cell>
          <cell r="B132" t="str">
            <v>650</v>
          </cell>
          <cell r="E132">
            <v>1351807439.3499999</v>
          </cell>
        </row>
        <row r="133">
          <cell r="A133">
            <v>37852</v>
          </cell>
          <cell r="B133" t="str">
            <v>650</v>
          </cell>
          <cell r="E133">
            <v>1359713752.95</v>
          </cell>
        </row>
        <row r="134">
          <cell r="A134">
            <v>37853</v>
          </cell>
          <cell r="B134" t="str">
            <v>650</v>
          </cell>
          <cell r="E134">
            <v>1362049069.6600001</v>
          </cell>
        </row>
        <row r="135">
          <cell r="A135">
            <v>37854</v>
          </cell>
          <cell r="B135" t="str">
            <v>650</v>
          </cell>
          <cell r="E135">
            <v>1373694340.3199999</v>
          </cell>
        </row>
        <row r="136">
          <cell r="A136">
            <v>37855</v>
          </cell>
          <cell r="B136" t="str">
            <v>650</v>
          </cell>
          <cell r="E136">
            <v>1368491002.45</v>
          </cell>
        </row>
        <row r="137">
          <cell r="A137">
            <v>37858</v>
          </cell>
          <cell r="B137" t="str">
            <v>650</v>
          </cell>
          <cell r="E137">
            <v>1355985212.46</v>
          </cell>
        </row>
        <row r="138">
          <cell r="A138">
            <v>37859</v>
          </cell>
          <cell r="B138" t="str">
            <v>650</v>
          </cell>
          <cell r="E138">
            <v>1350872333.6300001</v>
          </cell>
        </row>
        <row r="139">
          <cell r="A139">
            <v>37860</v>
          </cell>
          <cell r="B139" t="str">
            <v>650</v>
          </cell>
          <cell r="E139">
            <v>1361372584.98</v>
          </cell>
        </row>
        <row r="140">
          <cell r="A140">
            <v>37861</v>
          </cell>
          <cell r="B140" t="str">
            <v>650</v>
          </cell>
          <cell r="E140">
            <v>1369918825.6600001</v>
          </cell>
        </row>
        <row r="141">
          <cell r="A141">
            <v>37862</v>
          </cell>
          <cell r="B141" t="str">
            <v>650</v>
          </cell>
          <cell r="E141">
            <v>1371307486.24</v>
          </cell>
        </row>
        <row r="142">
          <cell r="A142">
            <v>37834</v>
          </cell>
          <cell r="B142" t="str">
            <v>655</v>
          </cell>
          <cell r="E142">
            <v>279750454.93000001</v>
          </cell>
        </row>
        <row r="143">
          <cell r="A143">
            <v>37838</v>
          </cell>
          <cell r="B143" t="str">
            <v>655</v>
          </cell>
          <cell r="E143">
            <v>279939963.63999999</v>
          </cell>
        </row>
        <row r="144">
          <cell r="A144">
            <v>37839</v>
          </cell>
          <cell r="B144" t="str">
            <v>655</v>
          </cell>
          <cell r="E144">
            <v>280154760.08999997</v>
          </cell>
        </row>
        <row r="145">
          <cell r="A145">
            <v>37840</v>
          </cell>
          <cell r="B145" t="str">
            <v>655</v>
          </cell>
          <cell r="E145">
            <v>279633362.44</v>
          </cell>
        </row>
        <row r="146">
          <cell r="A146">
            <v>37841</v>
          </cell>
          <cell r="B146" t="str">
            <v>655</v>
          </cell>
          <cell r="E146">
            <v>280269357.56999999</v>
          </cell>
        </row>
        <row r="147">
          <cell r="A147">
            <v>37844</v>
          </cell>
          <cell r="B147" t="str">
            <v>655</v>
          </cell>
          <cell r="E147">
            <v>278668623.89999998</v>
          </cell>
        </row>
        <row r="148">
          <cell r="A148">
            <v>37845</v>
          </cell>
          <cell r="B148" t="str">
            <v>655</v>
          </cell>
          <cell r="E148">
            <v>278705127.44999999</v>
          </cell>
        </row>
        <row r="149">
          <cell r="A149">
            <v>37846</v>
          </cell>
          <cell r="B149" t="str">
            <v>655</v>
          </cell>
          <cell r="E149">
            <v>277521679.06999999</v>
          </cell>
        </row>
        <row r="150">
          <cell r="A150">
            <v>37847</v>
          </cell>
          <cell r="B150" t="str">
            <v>655</v>
          </cell>
          <cell r="E150">
            <v>277422087.35000002</v>
          </cell>
        </row>
        <row r="151">
          <cell r="A151">
            <v>37848</v>
          </cell>
          <cell r="B151" t="str">
            <v>655</v>
          </cell>
          <cell r="E151">
            <v>277391133.44999999</v>
          </cell>
        </row>
        <row r="152">
          <cell r="A152">
            <v>37851</v>
          </cell>
          <cell r="B152" t="str">
            <v>655</v>
          </cell>
          <cell r="E152">
            <v>277728703.39999998</v>
          </cell>
        </row>
        <row r="153">
          <cell r="A153">
            <v>37852</v>
          </cell>
          <cell r="B153" t="str">
            <v>655</v>
          </cell>
          <cell r="E153">
            <v>278644336.31</v>
          </cell>
        </row>
        <row r="154">
          <cell r="A154">
            <v>37853</v>
          </cell>
          <cell r="B154" t="str">
            <v>655</v>
          </cell>
          <cell r="E154">
            <v>278619664.17000002</v>
          </cell>
        </row>
        <row r="155">
          <cell r="A155">
            <v>37854</v>
          </cell>
          <cell r="B155" t="str">
            <v>655</v>
          </cell>
          <cell r="E155">
            <v>278504159.63</v>
          </cell>
        </row>
        <row r="156">
          <cell r="A156">
            <v>37855</v>
          </cell>
          <cell r="B156" t="str">
            <v>655</v>
          </cell>
          <cell r="E156">
            <v>278634723.49000001</v>
          </cell>
        </row>
        <row r="157">
          <cell r="A157">
            <v>37858</v>
          </cell>
          <cell r="B157" t="str">
            <v>655</v>
          </cell>
          <cell r="E157">
            <v>278187904.06999999</v>
          </cell>
        </row>
        <row r="158">
          <cell r="A158">
            <v>37859</v>
          </cell>
          <cell r="B158" t="str">
            <v>655</v>
          </cell>
          <cell r="E158">
            <v>277967762.86000001</v>
          </cell>
        </row>
        <row r="159">
          <cell r="A159">
            <v>37860</v>
          </cell>
          <cell r="B159" t="str">
            <v>655</v>
          </cell>
          <cell r="E159">
            <v>278167831.63999999</v>
          </cell>
        </row>
        <row r="160">
          <cell r="A160">
            <v>37861</v>
          </cell>
          <cell r="B160" t="str">
            <v>655</v>
          </cell>
          <cell r="E160">
            <v>278048626.63999999</v>
          </cell>
        </row>
        <row r="161">
          <cell r="A161">
            <v>37862</v>
          </cell>
          <cell r="B161" t="str">
            <v>655</v>
          </cell>
          <cell r="E161">
            <v>277233981.95999998</v>
          </cell>
        </row>
        <row r="162">
          <cell r="A162">
            <v>37834</v>
          </cell>
          <cell r="B162" t="str">
            <v>713</v>
          </cell>
          <cell r="E162">
            <v>685382055.46000004</v>
          </cell>
        </row>
        <row r="163">
          <cell r="A163">
            <v>37838</v>
          </cell>
          <cell r="B163" t="str">
            <v>713</v>
          </cell>
          <cell r="E163">
            <v>698104541.37</v>
          </cell>
        </row>
        <row r="164">
          <cell r="A164">
            <v>37839</v>
          </cell>
          <cell r="B164" t="str">
            <v>713</v>
          </cell>
          <cell r="E164">
            <v>693785696.50999999</v>
          </cell>
        </row>
        <row r="165">
          <cell r="A165">
            <v>37840</v>
          </cell>
          <cell r="B165" t="str">
            <v>713</v>
          </cell>
          <cell r="E165">
            <v>691038112.79999995</v>
          </cell>
        </row>
        <row r="166">
          <cell r="A166">
            <v>37841</v>
          </cell>
          <cell r="B166" t="str">
            <v>713</v>
          </cell>
          <cell r="E166">
            <v>691621582.80999994</v>
          </cell>
        </row>
        <row r="167">
          <cell r="A167">
            <v>37844</v>
          </cell>
          <cell r="B167" t="str">
            <v>713</v>
          </cell>
          <cell r="E167">
            <v>689306046.14999998</v>
          </cell>
        </row>
        <row r="168">
          <cell r="A168">
            <v>37845</v>
          </cell>
          <cell r="B168" t="str">
            <v>713</v>
          </cell>
          <cell r="E168">
            <v>687406576.95000005</v>
          </cell>
        </row>
        <row r="169">
          <cell r="A169">
            <v>37846</v>
          </cell>
          <cell r="B169" t="str">
            <v>713</v>
          </cell>
          <cell r="E169">
            <v>689278657.01999998</v>
          </cell>
        </row>
        <row r="170">
          <cell r="A170">
            <v>37847</v>
          </cell>
          <cell r="B170" t="str">
            <v>713</v>
          </cell>
          <cell r="E170">
            <v>695545524.35000002</v>
          </cell>
        </row>
        <row r="171">
          <cell r="A171">
            <v>37848</v>
          </cell>
          <cell r="B171" t="str">
            <v>713</v>
          </cell>
          <cell r="E171">
            <v>697587585.37</v>
          </cell>
        </row>
        <row r="172">
          <cell r="A172">
            <v>37851</v>
          </cell>
          <cell r="B172" t="str">
            <v>713</v>
          </cell>
          <cell r="E172">
            <v>693509738.79999995</v>
          </cell>
        </row>
        <row r="173">
          <cell r="A173">
            <v>37852</v>
          </cell>
          <cell r="B173" t="str">
            <v>713</v>
          </cell>
          <cell r="E173">
            <v>704418309.69000006</v>
          </cell>
        </row>
        <row r="174">
          <cell r="A174">
            <v>37853</v>
          </cell>
          <cell r="B174" t="str">
            <v>713</v>
          </cell>
          <cell r="E174">
            <v>702670377.89999998</v>
          </cell>
        </row>
        <row r="175">
          <cell r="A175">
            <v>37854</v>
          </cell>
          <cell r="B175" t="str">
            <v>713</v>
          </cell>
          <cell r="E175">
            <v>704989938.75999999</v>
          </cell>
        </row>
        <row r="176">
          <cell r="A176">
            <v>37855</v>
          </cell>
          <cell r="B176" t="str">
            <v>713</v>
          </cell>
          <cell r="E176">
            <v>699835124.21000004</v>
          </cell>
        </row>
        <row r="177">
          <cell r="A177">
            <v>37858</v>
          </cell>
          <cell r="B177" t="str">
            <v>713</v>
          </cell>
          <cell r="E177">
            <v>688168829.82000005</v>
          </cell>
        </row>
        <row r="178">
          <cell r="A178">
            <v>37859</v>
          </cell>
          <cell r="B178" t="str">
            <v>713</v>
          </cell>
          <cell r="E178">
            <v>679368341.57000005</v>
          </cell>
        </row>
        <row r="179">
          <cell r="A179">
            <v>37860</v>
          </cell>
          <cell r="B179" t="str">
            <v>713</v>
          </cell>
          <cell r="E179">
            <v>689855180.46000004</v>
          </cell>
        </row>
        <row r="180">
          <cell r="A180">
            <v>37861</v>
          </cell>
          <cell r="B180" t="str">
            <v>713</v>
          </cell>
          <cell r="E180">
            <v>686681671.78999996</v>
          </cell>
        </row>
        <row r="181">
          <cell r="A181">
            <v>37862</v>
          </cell>
          <cell r="B181" t="str">
            <v>713</v>
          </cell>
          <cell r="E181">
            <v>684848739.17999995</v>
          </cell>
        </row>
        <row r="182">
          <cell r="A182">
            <v>37834</v>
          </cell>
          <cell r="B182" t="str">
            <v>720</v>
          </cell>
          <cell r="E182">
            <v>60288675.420000002</v>
          </cell>
        </row>
        <row r="183">
          <cell r="A183">
            <v>37838</v>
          </cell>
          <cell r="B183" t="str">
            <v>720</v>
          </cell>
          <cell r="E183">
            <v>60955922.68</v>
          </cell>
        </row>
        <row r="184">
          <cell r="A184">
            <v>37839</v>
          </cell>
          <cell r="B184" t="str">
            <v>720</v>
          </cell>
          <cell r="E184">
            <v>61009422.990000002</v>
          </cell>
        </row>
        <row r="185">
          <cell r="A185">
            <v>37840</v>
          </cell>
          <cell r="B185" t="str">
            <v>720</v>
          </cell>
          <cell r="E185">
            <v>60806864.93</v>
          </cell>
        </row>
        <row r="186">
          <cell r="A186">
            <v>37841</v>
          </cell>
          <cell r="B186" t="str">
            <v>720</v>
          </cell>
          <cell r="E186">
            <v>60736082.329999998</v>
          </cell>
        </row>
        <row r="187">
          <cell r="A187">
            <v>37844</v>
          </cell>
          <cell r="B187" t="str">
            <v>720</v>
          </cell>
          <cell r="E187">
            <v>60306139.920000002</v>
          </cell>
        </row>
        <row r="188">
          <cell r="A188">
            <v>37845</v>
          </cell>
          <cell r="B188" t="str">
            <v>720</v>
          </cell>
          <cell r="E188">
            <v>60186754.659999996</v>
          </cell>
        </row>
        <row r="189">
          <cell r="A189">
            <v>37846</v>
          </cell>
          <cell r="B189" t="str">
            <v>720</v>
          </cell>
          <cell r="E189">
            <v>59803445.299999997</v>
          </cell>
        </row>
        <row r="190">
          <cell r="A190">
            <v>37847</v>
          </cell>
          <cell r="B190" t="str">
            <v>720</v>
          </cell>
          <cell r="E190">
            <v>59811470.18</v>
          </cell>
        </row>
        <row r="191">
          <cell r="A191">
            <v>37848</v>
          </cell>
          <cell r="B191" t="str">
            <v>720</v>
          </cell>
          <cell r="E191">
            <v>59555057.020000003</v>
          </cell>
        </row>
        <row r="192">
          <cell r="A192">
            <v>37851</v>
          </cell>
          <cell r="B192" t="str">
            <v>720</v>
          </cell>
          <cell r="E192">
            <v>59326495.640000001</v>
          </cell>
        </row>
        <row r="193">
          <cell r="A193">
            <v>37852</v>
          </cell>
          <cell r="B193" t="str">
            <v>720</v>
          </cell>
          <cell r="E193">
            <v>59941593.170000002</v>
          </cell>
        </row>
        <row r="194">
          <cell r="A194">
            <v>37853</v>
          </cell>
          <cell r="B194" t="str">
            <v>720</v>
          </cell>
          <cell r="E194">
            <v>59932757.340000004</v>
          </cell>
        </row>
        <row r="195">
          <cell r="A195">
            <v>37854</v>
          </cell>
          <cell r="B195" t="str">
            <v>720</v>
          </cell>
          <cell r="E195">
            <v>59811299.670000002</v>
          </cell>
        </row>
        <row r="196">
          <cell r="A196">
            <v>37855</v>
          </cell>
          <cell r="B196" t="str">
            <v>720</v>
          </cell>
          <cell r="E196">
            <v>59600147.369999997</v>
          </cell>
        </row>
        <row r="197">
          <cell r="A197">
            <v>37858</v>
          </cell>
          <cell r="B197" t="str">
            <v>720</v>
          </cell>
          <cell r="E197">
            <v>59536141.659999996</v>
          </cell>
        </row>
        <row r="198">
          <cell r="A198">
            <v>37859</v>
          </cell>
          <cell r="B198" t="str">
            <v>720</v>
          </cell>
          <cell r="E198">
            <v>59282159.609999999</v>
          </cell>
        </row>
        <row r="199">
          <cell r="A199">
            <v>37860</v>
          </cell>
          <cell r="B199" t="str">
            <v>720</v>
          </cell>
          <cell r="E199">
            <v>59607756.640000001</v>
          </cell>
        </row>
        <row r="200">
          <cell r="A200">
            <v>37861</v>
          </cell>
          <cell r="B200" t="str">
            <v>720</v>
          </cell>
          <cell r="E200">
            <v>59424313.539999999</v>
          </cell>
        </row>
        <row r="201">
          <cell r="A201">
            <v>37862</v>
          </cell>
          <cell r="B201" t="str">
            <v>720</v>
          </cell>
          <cell r="E201">
            <v>59153615.57</v>
          </cell>
        </row>
        <row r="202">
          <cell r="A202">
            <v>37834</v>
          </cell>
          <cell r="B202" t="str">
            <v>724</v>
          </cell>
          <cell r="E202">
            <v>463445169.36000001</v>
          </cell>
        </row>
        <row r="203">
          <cell r="A203">
            <v>37838</v>
          </cell>
          <cell r="B203" t="str">
            <v>724</v>
          </cell>
          <cell r="E203">
            <v>459371441.94999999</v>
          </cell>
        </row>
        <row r="204">
          <cell r="A204">
            <v>37839</v>
          </cell>
          <cell r="B204" t="str">
            <v>724</v>
          </cell>
          <cell r="E204">
            <v>456658893.88999999</v>
          </cell>
        </row>
        <row r="205">
          <cell r="A205">
            <v>37840</v>
          </cell>
          <cell r="B205" t="str">
            <v>724</v>
          </cell>
          <cell r="E205">
            <v>456684230.10000002</v>
          </cell>
        </row>
        <row r="206">
          <cell r="A206">
            <v>37841</v>
          </cell>
          <cell r="B206" t="str">
            <v>724</v>
          </cell>
          <cell r="E206">
            <v>458775624.51999998</v>
          </cell>
        </row>
        <row r="207">
          <cell r="A207">
            <v>37844</v>
          </cell>
          <cell r="B207" t="str">
            <v>724</v>
          </cell>
          <cell r="E207">
            <v>460200803.73000002</v>
          </cell>
        </row>
        <row r="208">
          <cell r="A208">
            <v>37845</v>
          </cell>
          <cell r="B208" t="str">
            <v>724</v>
          </cell>
          <cell r="E208">
            <v>461666543.06999999</v>
          </cell>
        </row>
        <row r="209">
          <cell r="A209">
            <v>37846</v>
          </cell>
          <cell r="B209" t="str">
            <v>724</v>
          </cell>
          <cell r="E209">
            <v>461860458.50999999</v>
          </cell>
        </row>
        <row r="210">
          <cell r="A210">
            <v>37847</v>
          </cell>
          <cell r="B210" t="str">
            <v>724</v>
          </cell>
          <cell r="E210">
            <v>463663504.26999998</v>
          </cell>
        </row>
        <row r="211">
          <cell r="A211">
            <v>37848</v>
          </cell>
          <cell r="B211" t="str">
            <v>724</v>
          </cell>
          <cell r="E211">
            <v>463392976.35000002</v>
          </cell>
        </row>
        <row r="212">
          <cell r="A212">
            <v>37851</v>
          </cell>
          <cell r="B212" t="str">
            <v>724</v>
          </cell>
          <cell r="E212">
            <v>467988197.89999998</v>
          </cell>
        </row>
        <row r="213">
          <cell r="A213">
            <v>37852</v>
          </cell>
          <cell r="B213" t="str">
            <v>724</v>
          </cell>
          <cell r="E213">
            <v>470867761.19999999</v>
          </cell>
        </row>
        <row r="214">
          <cell r="A214">
            <v>37853</v>
          </cell>
          <cell r="B214" t="str">
            <v>724</v>
          </cell>
          <cell r="E214">
            <v>470085605.70999998</v>
          </cell>
        </row>
        <row r="215">
          <cell r="A215">
            <v>37854</v>
          </cell>
          <cell r="B215" t="str">
            <v>724</v>
          </cell>
          <cell r="E215">
            <v>471773969.57999998</v>
          </cell>
        </row>
        <row r="216">
          <cell r="A216">
            <v>37855</v>
          </cell>
          <cell r="B216" t="str">
            <v>724</v>
          </cell>
          <cell r="E216">
            <v>470142340.17000002</v>
          </cell>
        </row>
        <row r="217">
          <cell r="A217">
            <v>37858</v>
          </cell>
          <cell r="B217" t="str">
            <v>724</v>
          </cell>
          <cell r="E217">
            <v>467396624.25999999</v>
          </cell>
        </row>
        <row r="218">
          <cell r="A218">
            <v>37859</v>
          </cell>
          <cell r="B218" t="str">
            <v>724</v>
          </cell>
          <cell r="E218">
            <v>466493327.56</v>
          </cell>
        </row>
        <row r="219">
          <cell r="A219">
            <v>37860</v>
          </cell>
          <cell r="B219" t="str">
            <v>724</v>
          </cell>
          <cell r="E219">
            <v>468435577.67000002</v>
          </cell>
        </row>
        <row r="220">
          <cell r="A220">
            <v>37861</v>
          </cell>
          <cell r="B220" t="str">
            <v>724</v>
          </cell>
          <cell r="E220">
            <v>470899693.44999999</v>
          </cell>
        </row>
        <row r="221">
          <cell r="A221">
            <v>37862</v>
          </cell>
          <cell r="B221" t="str">
            <v>724</v>
          </cell>
          <cell r="E221">
            <v>471467953.10000002</v>
          </cell>
        </row>
        <row r="222">
          <cell r="A222">
            <v>37834</v>
          </cell>
          <cell r="B222" t="str">
            <v>736</v>
          </cell>
          <cell r="E222">
            <v>495832311.79000002</v>
          </cell>
        </row>
        <row r="223">
          <cell r="A223">
            <v>37838</v>
          </cell>
          <cell r="B223" t="str">
            <v>736</v>
          </cell>
          <cell r="E223">
            <v>493765015.30000001</v>
          </cell>
        </row>
        <row r="224">
          <cell r="A224">
            <v>37839</v>
          </cell>
          <cell r="B224" t="str">
            <v>736</v>
          </cell>
          <cell r="E224">
            <v>490446589.5</v>
          </cell>
        </row>
        <row r="225">
          <cell r="A225">
            <v>37840</v>
          </cell>
          <cell r="B225" t="str">
            <v>736</v>
          </cell>
          <cell r="E225">
            <v>490893561.94</v>
          </cell>
        </row>
        <row r="226">
          <cell r="A226">
            <v>37841</v>
          </cell>
          <cell r="B226" t="str">
            <v>736</v>
          </cell>
          <cell r="E226">
            <v>495239755.82999998</v>
          </cell>
        </row>
        <row r="227">
          <cell r="A227">
            <v>37844</v>
          </cell>
          <cell r="B227" t="str">
            <v>736</v>
          </cell>
          <cell r="E227">
            <v>502172871.17000002</v>
          </cell>
        </row>
        <row r="228">
          <cell r="A228">
            <v>37845</v>
          </cell>
          <cell r="B228" t="str">
            <v>736</v>
          </cell>
          <cell r="E228">
            <v>506494005.11000001</v>
          </cell>
        </row>
        <row r="229">
          <cell r="A229">
            <v>37846</v>
          </cell>
          <cell r="B229" t="str">
            <v>736</v>
          </cell>
          <cell r="E229">
            <v>513069466.81999999</v>
          </cell>
        </row>
        <row r="230">
          <cell r="A230">
            <v>37847</v>
          </cell>
          <cell r="B230" t="str">
            <v>736</v>
          </cell>
          <cell r="E230">
            <v>517567764.81999999</v>
          </cell>
        </row>
        <row r="231">
          <cell r="A231">
            <v>37848</v>
          </cell>
          <cell r="B231" t="str">
            <v>736</v>
          </cell>
          <cell r="E231">
            <v>518517551.85000002</v>
          </cell>
        </row>
        <row r="232">
          <cell r="A232">
            <v>37851</v>
          </cell>
          <cell r="B232" t="str">
            <v>736</v>
          </cell>
          <cell r="E232">
            <v>523584992</v>
          </cell>
        </row>
        <row r="233">
          <cell r="A233">
            <v>37852</v>
          </cell>
          <cell r="B233" t="str">
            <v>736</v>
          </cell>
          <cell r="E233">
            <v>528784070.82999998</v>
          </cell>
        </row>
        <row r="234">
          <cell r="A234">
            <v>37853</v>
          </cell>
          <cell r="B234" t="str">
            <v>736</v>
          </cell>
          <cell r="E234">
            <v>532999563.61000001</v>
          </cell>
        </row>
        <row r="235">
          <cell r="A235">
            <v>37854</v>
          </cell>
          <cell r="B235" t="str">
            <v>736</v>
          </cell>
          <cell r="E235">
            <v>540596394.92999995</v>
          </cell>
        </row>
        <row r="236">
          <cell r="A236">
            <v>37855</v>
          </cell>
          <cell r="B236" t="str">
            <v>736</v>
          </cell>
          <cell r="E236">
            <v>548607850.41999996</v>
          </cell>
        </row>
        <row r="237">
          <cell r="A237">
            <v>37858</v>
          </cell>
          <cell r="B237" t="str">
            <v>736</v>
          </cell>
          <cell r="E237">
            <v>545895298.24000001</v>
          </cell>
        </row>
        <row r="238">
          <cell r="A238">
            <v>37859</v>
          </cell>
          <cell r="B238" t="str">
            <v>736</v>
          </cell>
          <cell r="E238">
            <v>548187174.15999997</v>
          </cell>
        </row>
        <row r="239">
          <cell r="A239">
            <v>37860</v>
          </cell>
          <cell r="B239" t="str">
            <v>736</v>
          </cell>
          <cell r="E239">
            <v>550134452.24000001</v>
          </cell>
        </row>
        <row r="240">
          <cell r="A240">
            <v>37861</v>
          </cell>
          <cell r="B240" t="str">
            <v>736</v>
          </cell>
          <cell r="E240">
            <v>551827118.78999996</v>
          </cell>
        </row>
        <row r="241">
          <cell r="A241">
            <v>37862</v>
          </cell>
          <cell r="B241" t="str">
            <v>736</v>
          </cell>
          <cell r="E241">
            <v>555976937.05999994</v>
          </cell>
        </row>
        <row r="242">
          <cell r="A242">
            <v>37834</v>
          </cell>
          <cell r="B242" t="str">
            <v>736F</v>
          </cell>
          <cell r="E242">
            <v>16390549.109999999</v>
          </cell>
        </row>
        <row r="243">
          <cell r="A243">
            <v>37838</v>
          </cell>
          <cell r="B243" t="str">
            <v>736F</v>
          </cell>
          <cell r="E243">
            <v>16331764.76</v>
          </cell>
        </row>
        <row r="244">
          <cell r="A244">
            <v>37839</v>
          </cell>
          <cell r="B244" t="str">
            <v>736F</v>
          </cell>
          <cell r="E244">
            <v>16228726.039999999</v>
          </cell>
        </row>
        <row r="245">
          <cell r="A245">
            <v>37840</v>
          </cell>
          <cell r="B245" t="str">
            <v>736F</v>
          </cell>
          <cell r="E245">
            <v>16237834.109999999</v>
          </cell>
        </row>
        <row r="246">
          <cell r="A246">
            <v>37841</v>
          </cell>
          <cell r="B246" t="str">
            <v>736F</v>
          </cell>
          <cell r="E246">
            <v>16365106.27</v>
          </cell>
        </row>
        <row r="247">
          <cell r="A247">
            <v>37844</v>
          </cell>
          <cell r="B247" t="str">
            <v>736F</v>
          </cell>
          <cell r="E247">
            <v>16568137.18</v>
          </cell>
        </row>
        <row r="248">
          <cell r="A248">
            <v>37845</v>
          </cell>
          <cell r="B248" t="str">
            <v>736F</v>
          </cell>
          <cell r="E248">
            <v>16694359.109999999</v>
          </cell>
        </row>
        <row r="249">
          <cell r="A249">
            <v>37846</v>
          </cell>
          <cell r="B249" t="str">
            <v>736F</v>
          </cell>
          <cell r="E249">
            <v>16931516.73</v>
          </cell>
        </row>
        <row r="250">
          <cell r="A250">
            <v>37847</v>
          </cell>
          <cell r="B250" t="str">
            <v>736F</v>
          </cell>
          <cell r="E250">
            <v>17050680.760000002</v>
          </cell>
        </row>
        <row r="251">
          <cell r="A251">
            <v>37848</v>
          </cell>
          <cell r="B251" t="str">
            <v>736F</v>
          </cell>
          <cell r="E251">
            <v>17118050.760000002</v>
          </cell>
        </row>
        <row r="252">
          <cell r="A252">
            <v>37851</v>
          </cell>
          <cell r="B252" t="str">
            <v>736F</v>
          </cell>
          <cell r="E252">
            <v>17276995.350000001</v>
          </cell>
        </row>
        <row r="253">
          <cell r="A253">
            <v>37852</v>
          </cell>
          <cell r="B253" t="str">
            <v>736F</v>
          </cell>
          <cell r="E253">
            <v>17430322.469999999</v>
          </cell>
        </row>
        <row r="254">
          <cell r="A254">
            <v>37853</v>
          </cell>
          <cell r="B254" t="str">
            <v>736F</v>
          </cell>
          <cell r="E254">
            <v>17554489.809999999</v>
          </cell>
        </row>
        <row r="255">
          <cell r="A255">
            <v>37854</v>
          </cell>
          <cell r="B255" t="str">
            <v>736F</v>
          </cell>
          <cell r="E255">
            <v>17795291.82</v>
          </cell>
        </row>
        <row r="256">
          <cell r="A256">
            <v>37855</v>
          </cell>
          <cell r="B256" t="str">
            <v>736F</v>
          </cell>
          <cell r="E256">
            <v>18057674.399999999</v>
          </cell>
        </row>
        <row r="257">
          <cell r="A257">
            <v>37858</v>
          </cell>
          <cell r="B257" t="str">
            <v>736F</v>
          </cell>
          <cell r="E257">
            <v>17897135.329999998</v>
          </cell>
        </row>
        <row r="258">
          <cell r="A258">
            <v>37859</v>
          </cell>
          <cell r="B258" t="str">
            <v>736F</v>
          </cell>
          <cell r="E258">
            <v>18195634.91</v>
          </cell>
        </row>
        <row r="259">
          <cell r="A259">
            <v>37860</v>
          </cell>
          <cell r="B259" t="str">
            <v>736F</v>
          </cell>
          <cell r="E259">
            <v>18266227.07</v>
          </cell>
        </row>
        <row r="260">
          <cell r="A260">
            <v>37861</v>
          </cell>
          <cell r="B260" t="str">
            <v>736F</v>
          </cell>
          <cell r="E260">
            <v>18329441.350000001</v>
          </cell>
        </row>
        <row r="261">
          <cell r="A261">
            <v>37862</v>
          </cell>
          <cell r="B261" t="str">
            <v>736F</v>
          </cell>
          <cell r="E261">
            <v>18426143.25</v>
          </cell>
        </row>
        <row r="262">
          <cell r="A262">
            <v>37834</v>
          </cell>
          <cell r="B262" t="str">
            <v>736I</v>
          </cell>
          <cell r="E262">
            <v>9496395.7899999991</v>
          </cell>
        </row>
        <row r="263">
          <cell r="A263">
            <v>37838</v>
          </cell>
          <cell r="B263" t="str">
            <v>736I</v>
          </cell>
          <cell r="E263">
            <v>9457702.9700000007</v>
          </cell>
        </row>
        <row r="264">
          <cell r="A264">
            <v>37839</v>
          </cell>
          <cell r="B264" t="str">
            <v>736I</v>
          </cell>
          <cell r="E264">
            <v>9385771.9100000001</v>
          </cell>
        </row>
        <row r="265">
          <cell r="A265">
            <v>37840</v>
          </cell>
          <cell r="B265" t="str">
            <v>736I</v>
          </cell>
          <cell r="E265">
            <v>9381769.9399999995</v>
          </cell>
        </row>
        <row r="266">
          <cell r="A266">
            <v>37841</v>
          </cell>
          <cell r="B266" t="str">
            <v>736I</v>
          </cell>
          <cell r="E266">
            <v>9456837.8300000001</v>
          </cell>
        </row>
        <row r="267">
          <cell r="A267">
            <v>37844</v>
          </cell>
          <cell r="B267" t="str">
            <v>736I</v>
          </cell>
          <cell r="E267">
            <v>9574049.0500000007</v>
          </cell>
        </row>
        <row r="268">
          <cell r="A268">
            <v>37845</v>
          </cell>
          <cell r="B268" t="str">
            <v>736I</v>
          </cell>
          <cell r="E268">
            <v>9646695.1999999993</v>
          </cell>
        </row>
        <row r="269">
          <cell r="A269">
            <v>37846</v>
          </cell>
          <cell r="B269" t="str">
            <v>736I</v>
          </cell>
          <cell r="E269">
            <v>9752948.3300000001</v>
          </cell>
        </row>
        <row r="270">
          <cell r="A270">
            <v>37847</v>
          </cell>
          <cell r="B270" t="str">
            <v>736I</v>
          </cell>
          <cell r="E270">
            <v>9822075.3399999999</v>
          </cell>
        </row>
        <row r="271">
          <cell r="A271">
            <v>37848</v>
          </cell>
          <cell r="B271" t="str">
            <v>736I</v>
          </cell>
          <cell r="E271">
            <v>9823498.8900000006</v>
          </cell>
        </row>
        <row r="272">
          <cell r="A272">
            <v>37851</v>
          </cell>
          <cell r="B272" t="str">
            <v>736I</v>
          </cell>
          <cell r="E272">
            <v>9909607.1699999999</v>
          </cell>
        </row>
        <row r="273">
          <cell r="A273">
            <v>37852</v>
          </cell>
          <cell r="B273" t="str">
            <v>736I</v>
          </cell>
          <cell r="E273">
            <v>9993151.9199999999</v>
          </cell>
        </row>
        <row r="274">
          <cell r="A274">
            <v>37853</v>
          </cell>
          <cell r="B274" t="str">
            <v>736I</v>
          </cell>
          <cell r="E274">
            <v>10058547.77</v>
          </cell>
        </row>
        <row r="275">
          <cell r="A275">
            <v>37854</v>
          </cell>
          <cell r="B275" t="str">
            <v>736I</v>
          </cell>
          <cell r="E275">
            <v>10191680.529999999</v>
          </cell>
        </row>
        <row r="276">
          <cell r="A276">
            <v>37855</v>
          </cell>
          <cell r="B276" t="str">
            <v>736I</v>
          </cell>
          <cell r="E276">
            <v>10322232.73</v>
          </cell>
        </row>
        <row r="277">
          <cell r="A277">
            <v>37858</v>
          </cell>
          <cell r="B277" t="str">
            <v>736I</v>
          </cell>
          <cell r="E277">
            <v>10097575.26</v>
          </cell>
        </row>
        <row r="278">
          <cell r="A278">
            <v>37859</v>
          </cell>
          <cell r="B278" t="str">
            <v>736I</v>
          </cell>
          <cell r="E278">
            <v>10105037.52</v>
          </cell>
        </row>
        <row r="279">
          <cell r="A279">
            <v>37860</v>
          </cell>
          <cell r="B279" t="str">
            <v>736I</v>
          </cell>
          <cell r="E279">
            <v>10134816.470000001</v>
          </cell>
        </row>
        <row r="280">
          <cell r="A280">
            <v>37861</v>
          </cell>
          <cell r="B280" t="str">
            <v>736I</v>
          </cell>
          <cell r="E280">
            <v>10146537.6</v>
          </cell>
        </row>
        <row r="281">
          <cell r="A281">
            <v>37862</v>
          </cell>
          <cell r="B281" t="str">
            <v>736I</v>
          </cell>
          <cell r="E281">
            <v>10170165.189999999</v>
          </cell>
        </row>
        <row r="282">
          <cell r="A282">
            <v>37834</v>
          </cell>
          <cell r="B282" t="str">
            <v>736O</v>
          </cell>
          <cell r="E282">
            <v>206149219.19</v>
          </cell>
        </row>
        <row r="283">
          <cell r="A283">
            <v>37838</v>
          </cell>
          <cell r="B283" t="str">
            <v>736O</v>
          </cell>
          <cell r="E283">
            <v>205569000.38999999</v>
          </cell>
        </row>
        <row r="284">
          <cell r="A284">
            <v>37839</v>
          </cell>
          <cell r="B284" t="str">
            <v>736O</v>
          </cell>
          <cell r="E284">
            <v>204257618.22999999</v>
          </cell>
        </row>
        <row r="285">
          <cell r="A285">
            <v>37840</v>
          </cell>
          <cell r="B285" t="str">
            <v>736O</v>
          </cell>
          <cell r="E285">
            <v>204293377.41</v>
          </cell>
        </row>
        <row r="286">
          <cell r="A286">
            <v>37841</v>
          </cell>
          <cell r="B286" t="str">
            <v>736O</v>
          </cell>
          <cell r="E286">
            <v>206112855.00999999</v>
          </cell>
        </row>
        <row r="287">
          <cell r="A287">
            <v>37844</v>
          </cell>
          <cell r="B287" t="str">
            <v>736O</v>
          </cell>
          <cell r="E287">
            <v>208649919.44999999</v>
          </cell>
        </row>
        <row r="288">
          <cell r="A288">
            <v>37845</v>
          </cell>
          <cell r="B288" t="str">
            <v>736O</v>
          </cell>
          <cell r="E288">
            <v>210107785.13999999</v>
          </cell>
        </row>
        <row r="289">
          <cell r="A289">
            <v>37846</v>
          </cell>
          <cell r="B289" t="str">
            <v>736O</v>
          </cell>
          <cell r="E289">
            <v>212407493.75999999</v>
          </cell>
        </row>
        <row r="290">
          <cell r="A290">
            <v>37847</v>
          </cell>
          <cell r="B290" t="str">
            <v>736O</v>
          </cell>
          <cell r="E290">
            <v>213951665.31</v>
          </cell>
        </row>
        <row r="291">
          <cell r="A291">
            <v>37848</v>
          </cell>
          <cell r="B291" t="str">
            <v>736O</v>
          </cell>
          <cell r="E291">
            <v>213994889.72</v>
          </cell>
        </row>
        <row r="292">
          <cell r="A292">
            <v>37851</v>
          </cell>
          <cell r="B292" t="str">
            <v>736O</v>
          </cell>
          <cell r="E292">
            <v>218340450.47</v>
          </cell>
        </row>
        <row r="293">
          <cell r="A293">
            <v>37852</v>
          </cell>
          <cell r="B293" t="str">
            <v>736O</v>
          </cell>
          <cell r="E293">
            <v>220182137.80000001</v>
          </cell>
        </row>
        <row r="294">
          <cell r="A294">
            <v>37853</v>
          </cell>
          <cell r="B294" t="str">
            <v>736O</v>
          </cell>
          <cell r="E294">
            <v>221834148.72</v>
          </cell>
        </row>
        <row r="295">
          <cell r="A295">
            <v>37854</v>
          </cell>
          <cell r="B295" t="str">
            <v>736O</v>
          </cell>
          <cell r="E295">
            <v>224844373.38</v>
          </cell>
        </row>
        <row r="296">
          <cell r="A296">
            <v>37855</v>
          </cell>
          <cell r="B296" t="str">
            <v>736O</v>
          </cell>
          <cell r="E296">
            <v>227378815.63</v>
          </cell>
        </row>
        <row r="297">
          <cell r="A297">
            <v>37858</v>
          </cell>
          <cell r="B297" t="str">
            <v>736O</v>
          </cell>
          <cell r="E297">
            <v>225924580.25</v>
          </cell>
        </row>
        <row r="298">
          <cell r="A298">
            <v>37859</v>
          </cell>
          <cell r="B298" t="str">
            <v>736O</v>
          </cell>
          <cell r="E298">
            <v>226754709.24000001</v>
          </cell>
        </row>
        <row r="299">
          <cell r="A299">
            <v>37860</v>
          </cell>
          <cell r="B299" t="str">
            <v>736O</v>
          </cell>
          <cell r="E299">
            <v>226978658.25999999</v>
          </cell>
        </row>
        <row r="300">
          <cell r="A300">
            <v>37861</v>
          </cell>
          <cell r="B300" t="str">
            <v>736O</v>
          </cell>
          <cell r="E300">
            <v>227447064.91</v>
          </cell>
        </row>
        <row r="301">
          <cell r="A301">
            <v>37862</v>
          </cell>
          <cell r="B301" t="str">
            <v>736O</v>
          </cell>
          <cell r="E301">
            <v>228880793.53</v>
          </cell>
        </row>
        <row r="302">
          <cell r="A302">
            <v>37834</v>
          </cell>
          <cell r="B302" t="str">
            <v>738</v>
          </cell>
          <cell r="E302">
            <v>571180002.49000001</v>
          </cell>
        </row>
        <row r="303">
          <cell r="A303">
            <v>37838</v>
          </cell>
          <cell r="B303" t="str">
            <v>738</v>
          </cell>
          <cell r="E303">
            <v>571796990.38</v>
          </cell>
        </row>
        <row r="304">
          <cell r="A304">
            <v>37839</v>
          </cell>
          <cell r="B304" t="str">
            <v>738</v>
          </cell>
          <cell r="E304">
            <v>570198680.32000005</v>
          </cell>
        </row>
        <row r="305">
          <cell r="A305">
            <v>37840</v>
          </cell>
          <cell r="B305" t="str">
            <v>738</v>
          </cell>
          <cell r="E305">
            <v>571663863.01999998</v>
          </cell>
        </row>
        <row r="306">
          <cell r="A306">
            <v>37841</v>
          </cell>
          <cell r="B306" t="str">
            <v>738</v>
          </cell>
          <cell r="E306">
            <v>575857640.26999998</v>
          </cell>
        </row>
        <row r="307">
          <cell r="A307">
            <v>37844</v>
          </cell>
          <cell r="B307" t="str">
            <v>738</v>
          </cell>
          <cell r="E307">
            <v>579095489.53999996</v>
          </cell>
        </row>
        <row r="308">
          <cell r="A308">
            <v>37845</v>
          </cell>
          <cell r="B308" t="str">
            <v>738</v>
          </cell>
          <cell r="E308">
            <v>583097546.99000001</v>
          </cell>
        </row>
        <row r="309">
          <cell r="A309">
            <v>37846</v>
          </cell>
          <cell r="B309" t="str">
            <v>738</v>
          </cell>
          <cell r="E309">
            <v>586632640.30999994</v>
          </cell>
        </row>
        <row r="310">
          <cell r="A310">
            <v>37847</v>
          </cell>
          <cell r="B310" t="str">
            <v>738</v>
          </cell>
          <cell r="E310">
            <v>588883657.57000005</v>
          </cell>
        </row>
        <row r="311">
          <cell r="A311">
            <v>37848</v>
          </cell>
          <cell r="B311" t="str">
            <v>738</v>
          </cell>
          <cell r="E311">
            <v>589727242.16999996</v>
          </cell>
        </row>
        <row r="312">
          <cell r="A312">
            <v>37851</v>
          </cell>
          <cell r="B312" t="str">
            <v>738</v>
          </cell>
          <cell r="E312">
            <v>592015148.74000001</v>
          </cell>
        </row>
        <row r="313">
          <cell r="A313">
            <v>37852</v>
          </cell>
          <cell r="B313" t="str">
            <v>738</v>
          </cell>
          <cell r="E313">
            <v>596459220.73000002</v>
          </cell>
        </row>
        <row r="314">
          <cell r="A314">
            <v>37853</v>
          </cell>
          <cell r="B314" t="str">
            <v>738</v>
          </cell>
          <cell r="E314">
            <v>599467267.10000002</v>
          </cell>
        </row>
        <row r="315">
          <cell r="A315">
            <v>37854</v>
          </cell>
          <cell r="B315" t="str">
            <v>738</v>
          </cell>
          <cell r="E315">
            <v>602341660.02999997</v>
          </cell>
        </row>
        <row r="316">
          <cell r="A316">
            <v>37855</v>
          </cell>
          <cell r="B316" t="str">
            <v>738</v>
          </cell>
          <cell r="E316">
            <v>605105724.98000002</v>
          </cell>
        </row>
        <row r="317">
          <cell r="A317">
            <v>37858</v>
          </cell>
          <cell r="B317" t="str">
            <v>738</v>
          </cell>
          <cell r="E317">
            <v>603012498.29999995</v>
          </cell>
        </row>
        <row r="318">
          <cell r="A318">
            <v>37859</v>
          </cell>
          <cell r="B318" t="str">
            <v>738</v>
          </cell>
          <cell r="E318">
            <v>604131051.12</v>
          </cell>
        </row>
        <row r="319">
          <cell r="A319">
            <v>37860</v>
          </cell>
          <cell r="B319" t="str">
            <v>738</v>
          </cell>
          <cell r="E319">
            <v>606422959.44000006</v>
          </cell>
        </row>
        <row r="320">
          <cell r="A320">
            <v>37861</v>
          </cell>
          <cell r="B320" t="str">
            <v>738</v>
          </cell>
          <cell r="E320">
            <v>609318404.44000006</v>
          </cell>
        </row>
        <row r="321">
          <cell r="A321">
            <v>37862</v>
          </cell>
          <cell r="B321" t="str">
            <v>738</v>
          </cell>
          <cell r="E321">
            <v>612402391.69000006</v>
          </cell>
        </row>
        <row r="322">
          <cell r="A322">
            <v>37834</v>
          </cell>
          <cell r="B322" t="str">
            <v>738F</v>
          </cell>
          <cell r="E322">
            <v>7034980.8200000003</v>
          </cell>
        </row>
        <row r="323">
          <cell r="A323">
            <v>37838</v>
          </cell>
          <cell r="B323" t="str">
            <v>738F</v>
          </cell>
          <cell r="E323">
            <v>7030713.0599999996</v>
          </cell>
        </row>
        <row r="324">
          <cell r="A324">
            <v>37839</v>
          </cell>
          <cell r="B324" t="str">
            <v>738F</v>
          </cell>
          <cell r="E324">
            <v>6997700</v>
          </cell>
        </row>
        <row r="325">
          <cell r="A325">
            <v>37840</v>
          </cell>
          <cell r="B325" t="str">
            <v>738F</v>
          </cell>
          <cell r="E325">
            <v>7001005.7000000002</v>
          </cell>
        </row>
        <row r="326">
          <cell r="A326">
            <v>37841</v>
          </cell>
          <cell r="B326" t="str">
            <v>738F</v>
          </cell>
          <cell r="E326">
            <v>7100906.8899999997</v>
          </cell>
        </row>
        <row r="327">
          <cell r="A327">
            <v>37844</v>
          </cell>
          <cell r="B327" t="str">
            <v>738F</v>
          </cell>
          <cell r="E327">
            <v>7155926.0999999996</v>
          </cell>
        </row>
        <row r="328">
          <cell r="A328">
            <v>37845</v>
          </cell>
          <cell r="B328" t="str">
            <v>738F</v>
          </cell>
          <cell r="E328">
            <v>7183822.9199999999</v>
          </cell>
        </row>
        <row r="329">
          <cell r="A329">
            <v>37846</v>
          </cell>
          <cell r="B329" t="str">
            <v>738F</v>
          </cell>
          <cell r="E329">
            <v>7214923.7400000002</v>
          </cell>
        </row>
        <row r="330">
          <cell r="A330">
            <v>37847</v>
          </cell>
          <cell r="B330" t="str">
            <v>738F</v>
          </cell>
          <cell r="E330">
            <v>7220257.8899999997</v>
          </cell>
        </row>
        <row r="331">
          <cell r="A331">
            <v>37848</v>
          </cell>
          <cell r="B331" t="str">
            <v>738F</v>
          </cell>
          <cell r="E331">
            <v>7246377.4000000004</v>
          </cell>
        </row>
        <row r="332">
          <cell r="A332">
            <v>37851</v>
          </cell>
          <cell r="B332" t="str">
            <v>738F</v>
          </cell>
          <cell r="E332">
            <v>7271178.7599999998</v>
          </cell>
        </row>
        <row r="333">
          <cell r="A333">
            <v>37852</v>
          </cell>
          <cell r="B333" t="str">
            <v>738F</v>
          </cell>
          <cell r="E333">
            <v>7326333.4299999997</v>
          </cell>
        </row>
        <row r="334">
          <cell r="A334">
            <v>37853</v>
          </cell>
          <cell r="B334" t="str">
            <v>738F</v>
          </cell>
          <cell r="E334">
            <v>7378381.4100000001</v>
          </cell>
        </row>
        <row r="335">
          <cell r="A335">
            <v>37854</v>
          </cell>
          <cell r="B335" t="str">
            <v>738F</v>
          </cell>
          <cell r="E335">
            <v>7420002.7999999998</v>
          </cell>
        </row>
        <row r="336">
          <cell r="A336">
            <v>37855</v>
          </cell>
          <cell r="B336" t="str">
            <v>738F</v>
          </cell>
          <cell r="E336">
            <v>7447836.2800000003</v>
          </cell>
        </row>
        <row r="337">
          <cell r="A337">
            <v>37858</v>
          </cell>
          <cell r="B337" t="str">
            <v>738F</v>
          </cell>
          <cell r="E337">
            <v>7433077.7400000002</v>
          </cell>
        </row>
        <row r="338">
          <cell r="A338">
            <v>37859</v>
          </cell>
          <cell r="B338" t="str">
            <v>738F</v>
          </cell>
          <cell r="E338">
            <v>7611317.2800000003</v>
          </cell>
        </row>
        <row r="339">
          <cell r="A339">
            <v>37860</v>
          </cell>
          <cell r="B339" t="str">
            <v>738F</v>
          </cell>
          <cell r="E339">
            <v>7650417.4699999997</v>
          </cell>
        </row>
        <row r="340">
          <cell r="A340">
            <v>37861</v>
          </cell>
          <cell r="B340" t="str">
            <v>738F</v>
          </cell>
          <cell r="E340">
            <v>7693904.6699999999</v>
          </cell>
        </row>
        <row r="341">
          <cell r="A341">
            <v>37862</v>
          </cell>
          <cell r="B341" t="str">
            <v>738F</v>
          </cell>
          <cell r="E341">
            <v>7721808.2300000004</v>
          </cell>
        </row>
        <row r="342">
          <cell r="A342">
            <v>37834</v>
          </cell>
          <cell r="B342" t="str">
            <v>738I</v>
          </cell>
          <cell r="E342">
            <v>1534052.28</v>
          </cell>
        </row>
        <row r="343">
          <cell r="A343">
            <v>37838</v>
          </cell>
          <cell r="B343" t="str">
            <v>738I</v>
          </cell>
          <cell r="E343">
            <v>1532255.28</v>
          </cell>
        </row>
        <row r="344">
          <cell r="A344">
            <v>37839</v>
          </cell>
          <cell r="B344" t="str">
            <v>738I</v>
          </cell>
          <cell r="E344">
            <v>1525054.08</v>
          </cell>
        </row>
        <row r="345">
          <cell r="A345">
            <v>37840</v>
          </cell>
          <cell r="B345" t="str">
            <v>738I</v>
          </cell>
          <cell r="E345">
            <v>1531166.96</v>
          </cell>
        </row>
        <row r="346">
          <cell r="A346">
            <v>37841</v>
          </cell>
          <cell r="B346" t="str">
            <v>738I</v>
          </cell>
          <cell r="E346">
            <v>1539798.58</v>
          </cell>
        </row>
        <row r="347">
          <cell r="A347">
            <v>37844</v>
          </cell>
          <cell r="B347" t="str">
            <v>738I</v>
          </cell>
          <cell r="E347">
            <v>1545857.55</v>
          </cell>
        </row>
        <row r="348">
          <cell r="A348">
            <v>37845</v>
          </cell>
          <cell r="B348" t="str">
            <v>738I</v>
          </cell>
          <cell r="E348">
            <v>1552454.58</v>
          </cell>
        </row>
        <row r="349">
          <cell r="A349">
            <v>37846</v>
          </cell>
          <cell r="B349" t="str">
            <v>738I</v>
          </cell>
          <cell r="E349">
            <v>1560197.74</v>
          </cell>
        </row>
        <row r="350">
          <cell r="A350">
            <v>37847</v>
          </cell>
          <cell r="B350" t="str">
            <v>738I</v>
          </cell>
          <cell r="E350">
            <v>1563402.69</v>
          </cell>
        </row>
        <row r="351">
          <cell r="A351">
            <v>37848</v>
          </cell>
          <cell r="B351" t="str">
            <v>738I</v>
          </cell>
          <cell r="E351">
            <v>1568088.06</v>
          </cell>
        </row>
        <row r="352">
          <cell r="A352">
            <v>37851</v>
          </cell>
          <cell r="B352" t="str">
            <v>738I</v>
          </cell>
          <cell r="E352">
            <v>1571128.77</v>
          </cell>
        </row>
        <row r="353">
          <cell r="A353">
            <v>37852</v>
          </cell>
          <cell r="B353" t="str">
            <v>738I</v>
          </cell>
          <cell r="E353">
            <v>1579949.54</v>
          </cell>
        </row>
        <row r="354">
          <cell r="A354">
            <v>37853</v>
          </cell>
          <cell r="B354" t="str">
            <v>738I</v>
          </cell>
          <cell r="E354">
            <v>1585520.5</v>
          </cell>
        </row>
        <row r="355">
          <cell r="A355">
            <v>37854</v>
          </cell>
          <cell r="B355" t="str">
            <v>738I</v>
          </cell>
          <cell r="E355">
            <v>1682562.19</v>
          </cell>
        </row>
        <row r="356">
          <cell r="A356">
            <v>37855</v>
          </cell>
          <cell r="B356" t="str">
            <v>738I</v>
          </cell>
          <cell r="E356">
            <v>1688912.59</v>
          </cell>
        </row>
        <row r="357">
          <cell r="A357">
            <v>37858</v>
          </cell>
          <cell r="B357" t="str">
            <v>738I</v>
          </cell>
          <cell r="E357">
            <v>1679709.98</v>
          </cell>
        </row>
        <row r="358">
          <cell r="A358">
            <v>37859</v>
          </cell>
          <cell r="B358" t="str">
            <v>738I</v>
          </cell>
          <cell r="E358">
            <v>1681039.19</v>
          </cell>
        </row>
        <row r="359">
          <cell r="A359">
            <v>37860</v>
          </cell>
          <cell r="B359" t="str">
            <v>738I</v>
          </cell>
          <cell r="E359">
            <v>1683745.07</v>
          </cell>
        </row>
        <row r="360">
          <cell r="A360">
            <v>37861</v>
          </cell>
          <cell r="B360" t="str">
            <v>738I</v>
          </cell>
          <cell r="E360">
            <v>1688893.47</v>
          </cell>
        </row>
        <row r="361">
          <cell r="A361">
            <v>37862</v>
          </cell>
          <cell r="B361" t="str">
            <v>738I</v>
          </cell>
          <cell r="E361">
            <v>1694947.56</v>
          </cell>
        </row>
        <row r="362">
          <cell r="A362">
            <v>37834</v>
          </cell>
          <cell r="B362" t="str">
            <v>738O</v>
          </cell>
          <cell r="E362">
            <v>48670167.869999997</v>
          </cell>
        </row>
        <row r="363">
          <cell r="A363">
            <v>37838</v>
          </cell>
          <cell r="B363" t="str">
            <v>738O</v>
          </cell>
          <cell r="E363">
            <v>48637140.43</v>
          </cell>
        </row>
        <row r="364">
          <cell r="A364">
            <v>37839</v>
          </cell>
          <cell r="B364" t="str">
            <v>738O</v>
          </cell>
          <cell r="E364">
            <v>48477238.829999998</v>
          </cell>
        </row>
        <row r="365">
          <cell r="A365">
            <v>37840</v>
          </cell>
          <cell r="B365" t="str">
            <v>738O</v>
          </cell>
          <cell r="E365">
            <v>48509252.149999999</v>
          </cell>
        </row>
        <row r="366">
          <cell r="A366">
            <v>37841</v>
          </cell>
          <cell r="B366" t="str">
            <v>738O</v>
          </cell>
          <cell r="E366">
            <v>48822798.340000004</v>
          </cell>
        </row>
        <row r="367">
          <cell r="A367">
            <v>37844</v>
          </cell>
          <cell r="B367" t="str">
            <v>738O</v>
          </cell>
          <cell r="E367">
            <v>49138709.030000001</v>
          </cell>
        </row>
        <row r="368">
          <cell r="A368">
            <v>37845</v>
          </cell>
          <cell r="B368" t="str">
            <v>738O</v>
          </cell>
          <cell r="E368">
            <v>49514404.450000003</v>
          </cell>
        </row>
        <row r="369">
          <cell r="A369">
            <v>37846</v>
          </cell>
          <cell r="B369" t="str">
            <v>738O</v>
          </cell>
          <cell r="E369">
            <v>49776902.020000003</v>
          </cell>
        </row>
        <row r="370">
          <cell r="A370">
            <v>37847</v>
          </cell>
          <cell r="B370" t="str">
            <v>738O</v>
          </cell>
          <cell r="E370">
            <v>49898029.479999997</v>
          </cell>
        </row>
        <row r="371">
          <cell r="A371">
            <v>37848</v>
          </cell>
          <cell r="B371" t="str">
            <v>738O</v>
          </cell>
          <cell r="E371">
            <v>49938935.640000001</v>
          </cell>
        </row>
        <row r="372">
          <cell r="A372">
            <v>37851</v>
          </cell>
          <cell r="B372" t="str">
            <v>738O</v>
          </cell>
          <cell r="E372">
            <v>50038053.649999999</v>
          </cell>
        </row>
        <row r="373">
          <cell r="A373">
            <v>37852</v>
          </cell>
          <cell r="B373" t="str">
            <v>738O</v>
          </cell>
          <cell r="E373">
            <v>50324231.729999997</v>
          </cell>
        </row>
        <row r="374">
          <cell r="A374">
            <v>37853</v>
          </cell>
          <cell r="B374" t="str">
            <v>738O</v>
          </cell>
          <cell r="E374">
            <v>50541697.979999997</v>
          </cell>
        </row>
        <row r="375">
          <cell r="A375">
            <v>37854</v>
          </cell>
          <cell r="B375" t="str">
            <v>738O</v>
          </cell>
          <cell r="E375">
            <v>50985216.789999999</v>
          </cell>
        </row>
        <row r="376">
          <cell r="A376">
            <v>37855</v>
          </cell>
          <cell r="B376" t="str">
            <v>738O</v>
          </cell>
          <cell r="E376">
            <v>51145400.789999999</v>
          </cell>
        </row>
        <row r="377">
          <cell r="A377">
            <v>37858</v>
          </cell>
          <cell r="B377" t="str">
            <v>738O</v>
          </cell>
          <cell r="E377">
            <v>50925562.979999997</v>
          </cell>
        </row>
        <row r="378">
          <cell r="A378">
            <v>37859</v>
          </cell>
          <cell r="B378" t="str">
            <v>738O</v>
          </cell>
          <cell r="E378">
            <v>50959838.390000001</v>
          </cell>
        </row>
        <row r="379">
          <cell r="A379">
            <v>37860</v>
          </cell>
          <cell r="B379" t="str">
            <v>738O</v>
          </cell>
          <cell r="E379">
            <v>51072701.859999999</v>
          </cell>
        </row>
        <row r="380">
          <cell r="A380">
            <v>37861</v>
          </cell>
          <cell r="B380" t="str">
            <v>738O</v>
          </cell>
          <cell r="E380">
            <v>51234739.479999997</v>
          </cell>
        </row>
        <row r="381">
          <cell r="A381">
            <v>37862</v>
          </cell>
          <cell r="B381" t="str">
            <v>738O</v>
          </cell>
          <cell r="E381">
            <v>51492850.409999996</v>
          </cell>
        </row>
        <row r="382">
          <cell r="A382">
            <v>37834</v>
          </cell>
          <cell r="B382" t="str">
            <v>740</v>
          </cell>
          <cell r="E382">
            <v>389445471.79000002</v>
          </cell>
        </row>
        <row r="383">
          <cell r="A383">
            <v>37838</v>
          </cell>
          <cell r="B383" t="str">
            <v>740</v>
          </cell>
          <cell r="E383">
            <v>390277885.92000002</v>
          </cell>
        </row>
        <row r="384">
          <cell r="A384">
            <v>37839</v>
          </cell>
          <cell r="B384" t="str">
            <v>740</v>
          </cell>
          <cell r="E384">
            <v>389987992.32999998</v>
          </cell>
        </row>
        <row r="385">
          <cell r="A385">
            <v>37840</v>
          </cell>
          <cell r="B385" t="str">
            <v>740</v>
          </cell>
          <cell r="E385">
            <v>391335986.23000002</v>
          </cell>
        </row>
        <row r="386">
          <cell r="A386">
            <v>37841</v>
          </cell>
          <cell r="B386" t="str">
            <v>740</v>
          </cell>
          <cell r="E386">
            <v>393402420.36000001</v>
          </cell>
        </row>
        <row r="387">
          <cell r="A387">
            <v>37844</v>
          </cell>
          <cell r="B387" t="str">
            <v>740</v>
          </cell>
          <cell r="E387">
            <v>395320886.13999999</v>
          </cell>
        </row>
        <row r="388">
          <cell r="A388">
            <v>37845</v>
          </cell>
          <cell r="B388" t="str">
            <v>740</v>
          </cell>
          <cell r="E388">
            <v>398546266.64999998</v>
          </cell>
        </row>
        <row r="389">
          <cell r="A389">
            <v>37846</v>
          </cell>
          <cell r="B389" t="str">
            <v>740</v>
          </cell>
          <cell r="E389">
            <v>401066058.60000002</v>
          </cell>
        </row>
        <row r="390">
          <cell r="A390">
            <v>37847</v>
          </cell>
          <cell r="B390" t="str">
            <v>740</v>
          </cell>
          <cell r="E390">
            <v>403766888.85000002</v>
          </cell>
        </row>
        <row r="391">
          <cell r="A391">
            <v>37848</v>
          </cell>
          <cell r="B391" t="str">
            <v>740</v>
          </cell>
          <cell r="E391">
            <v>404547599.41000003</v>
          </cell>
        </row>
        <row r="392">
          <cell r="A392">
            <v>37851</v>
          </cell>
          <cell r="B392" t="str">
            <v>740</v>
          </cell>
          <cell r="E392">
            <v>406369129.69</v>
          </cell>
        </row>
        <row r="393">
          <cell r="A393">
            <v>37852</v>
          </cell>
          <cell r="B393" t="str">
            <v>740</v>
          </cell>
          <cell r="E393">
            <v>409027159.23000002</v>
          </cell>
        </row>
        <row r="394">
          <cell r="A394">
            <v>37853</v>
          </cell>
          <cell r="B394" t="str">
            <v>740</v>
          </cell>
          <cell r="E394">
            <v>410555840.88999999</v>
          </cell>
        </row>
        <row r="395">
          <cell r="A395">
            <v>37854</v>
          </cell>
          <cell r="B395" t="str">
            <v>740</v>
          </cell>
          <cell r="E395">
            <v>412433138.14999998</v>
          </cell>
        </row>
        <row r="396">
          <cell r="A396">
            <v>37855</v>
          </cell>
          <cell r="B396" t="str">
            <v>740</v>
          </cell>
          <cell r="E396">
            <v>414715339.50999999</v>
          </cell>
        </row>
        <row r="397">
          <cell r="A397">
            <v>37858</v>
          </cell>
          <cell r="B397" t="str">
            <v>740</v>
          </cell>
          <cell r="E397">
            <v>413351863.57999998</v>
          </cell>
        </row>
        <row r="398">
          <cell r="A398">
            <v>37859</v>
          </cell>
          <cell r="B398" t="str">
            <v>740</v>
          </cell>
          <cell r="E398">
            <v>414444385.25999999</v>
          </cell>
        </row>
        <row r="399">
          <cell r="A399">
            <v>37860</v>
          </cell>
          <cell r="B399" t="str">
            <v>740</v>
          </cell>
          <cell r="E399">
            <v>415892573.66000003</v>
          </cell>
        </row>
        <row r="400">
          <cell r="A400">
            <v>37861</v>
          </cell>
          <cell r="B400" t="str">
            <v>740</v>
          </cell>
          <cell r="E400">
            <v>417322818.63</v>
          </cell>
        </row>
        <row r="401">
          <cell r="A401">
            <v>37862</v>
          </cell>
          <cell r="B401" t="str">
            <v>740</v>
          </cell>
          <cell r="E401">
            <v>419873079.89999998</v>
          </cell>
        </row>
        <row r="402">
          <cell r="A402">
            <v>37834</v>
          </cell>
          <cell r="B402" t="str">
            <v>740C</v>
          </cell>
          <cell r="E402">
            <v>362162317.39999998</v>
          </cell>
        </row>
        <row r="403">
          <cell r="A403">
            <v>37838</v>
          </cell>
          <cell r="B403" t="str">
            <v>740C</v>
          </cell>
          <cell r="E403">
            <v>362933463.72000003</v>
          </cell>
        </row>
        <row r="404">
          <cell r="A404">
            <v>37839</v>
          </cell>
          <cell r="B404" t="str">
            <v>740C</v>
          </cell>
          <cell r="E404">
            <v>362634478.27999997</v>
          </cell>
        </row>
        <row r="405">
          <cell r="A405">
            <v>37840</v>
          </cell>
          <cell r="B405" t="str">
            <v>740C</v>
          </cell>
          <cell r="E405">
            <v>363461434.62</v>
          </cell>
        </row>
        <row r="406">
          <cell r="A406">
            <v>37841</v>
          </cell>
          <cell r="B406" t="str">
            <v>740C</v>
          </cell>
          <cell r="E406">
            <v>365163277.13999999</v>
          </cell>
        </row>
        <row r="407">
          <cell r="A407">
            <v>37844</v>
          </cell>
          <cell r="B407" t="str">
            <v>740C</v>
          </cell>
          <cell r="E407">
            <v>366912427.44</v>
          </cell>
        </row>
        <row r="408">
          <cell r="A408">
            <v>37845</v>
          </cell>
          <cell r="B408" t="str">
            <v>740C</v>
          </cell>
          <cell r="E408">
            <v>370015645.51999998</v>
          </cell>
        </row>
        <row r="409">
          <cell r="A409">
            <v>37846</v>
          </cell>
          <cell r="B409" t="str">
            <v>740C</v>
          </cell>
          <cell r="E409">
            <v>372305175.51999998</v>
          </cell>
        </row>
        <row r="410">
          <cell r="A410">
            <v>37847</v>
          </cell>
          <cell r="B410" t="str">
            <v>740C</v>
          </cell>
          <cell r="E410">
            <v>374619003.75999999</v>
          </cell>
        </row>
        <row r="411">
          <cell r="A411">
            <v>37848</v>
          </cell>
          <cell r="B411" t="str">
            <v>740C</v>
          </cell>
          <cell r="E411">
            <v>375310819.5</v>
          </cell>
        </row>
        <row r="412">
          <cell r="A412">
            <v>37851</v>
          </cell>
          <cell r="B412" t="str">
            <v>740C</v>
          </cell>
          <cell r="E412">
            <v>376887877.52999997</v>
          </cell>
        </row>
        <row r="413">
          <cell r="A413">
            <v>37852</v>
          </cell>
          <cell r="B413" t="str">
            <v>740C</v>
          </cell>
          <cell r="E413">
            <v>379206683.16000003</v>
          </cell>
        </row>
        <row r="414">
          <cell r="A414">
            <v>37853</v>
          </cell>
          <cell r="B414" t="str">
            <v>740C</v>
          </cell>
          <cell r="E414">
            <v>380708202.66000003</v>
          </cell>
        </row>
        <row r="415">
          <cell r="A415">
            <v>37854</v>
          </cell>
          <cell r="B415" t="str">
            <v>740C</v>
          </cell>
          <cell r="E415">
            <v>382364720.19999999</v>
          </cell>
        </row>
        <row r="416">
          <cell r="A416">
            <v>37855</v>
          </cell>
          <cell r="B416" t="str">
            <v>740C</v>
          </cell>
          <cell r="E416">
            <v>384436032.22000003</v>
          </cell>
        </row>
        <row r="417">
          <cell r="A417">
            <v>37858</v>
          </cell>
          <cell r="B417" t="str">
            <v>740C</v>
          </cell>
          <cell r="E417">
            <v>383143906.00999999</v>
          </cell>
        </row>
        <row r="418">
          <cell r="A418">
            <v>37859</v>
          </cell>
          <cell r="B418" t="str">
            <v>740C</v>
          </cell>
          <cell r="E418">
            <v>384204828.79000002</v>
          </cell>
        </row>
        <row r="419">
          <cell r="A419">
            <v>37860</v>
          </cell>
          <cell r="B419" t="str">
            <v>740C</v>
          </cell>
          <cell r="E419">
            <v>385540666.01999998</v>
          </cell>
        </row>
        <row r="420">
          <cell r="A420">
            <v>37861</v>
          </cell>
          <cell r="B420" t="str">
            <v>740C</v>
          </cell>
          <cell r="E420">
            <v>386706177.93000001</v>
          </cell>
        </row>
        <row r="421">
          <cell r="A421">
            <v>37862</v>
          </cell>
          <cell r="B421" t="str">
            <v>740C</v>
          </cell>
          <cell r="E421">
            <v>389053466.75999999</v>
          </cell>
        </row>
        <row r="422">
          <cell r="A422">
            <v>37834</v>
          </cell>
          <cell r="B422" t="str">
            <v>740F</v>
          </cell>
          <cell r="E422">
            <v>678153.56</v>
          </cell>
        </row>
        <row r="423">
          <cell r="A423">
            <v>37838</v>
          </cell>
          <cell r="B423" t="str">
            <v>740F</v>
          </cell>
          <cell r="E423">
            <v>678274.04</v>
          </cell>
        </row>
        <row r="424">
          <cell r="A424">
            <v>37839</v>
          </cell>
          <cell r="B424" t="str">
            <v>740F</v>
          </cell>
          <cell r="E424">
            <v>676057.93</v>
          </cell>
        </row>
        <row r="425">
          <cell r="A425">
            <v>37840</v>
          </cell>
          <cell r="B425" t="str">
            <v>740F</v>
          </cell>
          <cell r="E425">
            <v>675928.4</v>
          </cell>
        </row>
        <row r="426">
          <cell r="A426">
            <v>37841</v>
          </cell>
          <cell r="B426" t="str">
            <v>740F</v>
          </cell>
          <cell r="E426">
            <v>677932.22</v>
          </cell>
        </row>
        <row r="427">
          <cell r="A427">
            <v>37844</v>
          </cell>
          <cell r="B427" t="str">
            <v>740F</v>
          </cell>
          <cell r="E427">
            <v>680182.31</v>
          </cell>
        </row>
        <row r="428">
          <cell r="A428">
            <v>37845</v>
          </cell>
          <cell r="B428" t="str">
            <v>740F</v>
          </cell>
          <cell r="E428">
            <v>683065.72</v>
          </cell>
        </row>
        <row r="429">
          <cell r="A429">
            <v>37846</v>
          </cell>
          <cell r="B429" t="str">
            <v>740F</v>
          </cell>
          <cell r="E429">
            <v>686102.81</v>
          </cell>
        </row>
        <row r="430">
          <cell r="A430">
            <v>37847</v>
          </cell>
          <cell r="B430" t="str">
            <v>740F</v>
          </cell>
          <cell r="E430">
            <v>688308.93</v>
          </cell>
        </row>
        <row r="431">
          <cell r="A431">
            <v>37848</v>
          </cell>
          <cell r="B431" t="str">
            <v>740F</v>
          </cell>
          <cell r="E431">
            <v>689554.11</v>
          </cell>
        </row>
        <row r="432">
          <cell r="A432">
            <v>37851</v>
          </cell>
          <cell r="B432" t="str">
            <v>740F</v>
          </cell>
          <cell r="E432">
            <v>695297.3</v>
          </cell>
        </row>
        <row r="433">
          <cell r="A433">
            <v>37852</v>
          </cell>
          <cell r="B433" t="str">
            <v>740F</v>
          </cell>
          <cell r="E433">
            <v>723251</v>
          </cell>
        </row>
        <row r="434">
          <cell r="A434">
            <v>37853</v>
          </cell>
          <cell r="B434" t="str">
            <v>740F</v>
          </cell>
          <cell r="E434">
            <v>724219.23</v>
          </cell>
        </row>
        <row r="435">
          <cell r="A435">
            <v>37854</v>
          </cell>
          <cell r="B435" t="str">
            <v>740F</v>
          </cell>
          <cell r="E435">
            <v>726278.33</v>
          </cell>
        </row>
        <row r="436">
          <cell r="A436">
            <v>37855</v>
          </cell>
          <cell r="B436" t="str">
            <v>740F</v>
          </cell>
          <cell r="E436">
            <v>729154.55</v>
          </cell>
        </row>
        <row r="437">
          <cell r="A437">
            <v>37858</v>
          </cell>
          <cell r="B437" t="str">
            <v>740F</v>
          </cell>
          <cell r="E437">
            <v>725734.18</v>
          </cell>
        </row>
        <row r="438">
          <cell r="A438">
            <v>37859</v>
          </cell>
          <cell r="B438" t="str">
            <v>740F</v>
          </cell>
          <cell r="E438">
            <v>726528.74</v>
          </cell>
        </row>
        <row r="439">
          <cell r="A439">
            <v>37860</v>
          </cell>
          <cell r="B439" t="str">
            <v>740F</v>
          </cell>
          <cell r="E439">
            <v>727201.31</v>
          </cell>
        </row>
        <row r="440">
          <cell r="A440">
            <v>37861</v>
          </cell>
          <cell r="B440" t="str">
            <v>740F</v>
          </cell>
          <cell r="E440">
            <v>726213.1</v>
          </cell>
        </row>
        <row r="441">
          <cell r="A441">
            <v>37862</v>
          </cell>
          <cell r="B441" t="str">
            <v>740F</v>
          </cell>
          <cell r="E441">
            <v>729197.83</v>
          </cell>
        </row>
        <row r="442">
          <cell r="A442">
            <v>37834</v>
          </cell>
          <cell r="B442" t="str">
            <v>740I</v>
          </cell>
          <cell r="E442">
            <v>766567.67</v>
          </cell>
        </row>
        <row r="443">
          <cell r="A443">
            <v>37838</v>
          </cell>
          <cell r="B443" t="str">
            <v>740I</v>
          </cell>
          <cell r="E443">
            <v>766418.1</v>
          </cell>
        </row>
        <row r="444">
          <cell r="A444">
            <v>37839</v>
          </cell>
          <cell r="B444" t="str">
            <v>740I</v>
          </cell>
          <cell r="E444">
            <v>763910.79</v>
          </cell>
        </row>
        <row r="445">
          <cell r="A445">
            <v>37840</v>
          </cell>
          <cell r="B445" t="str">
            <v>740I</v>
          </cell>
          <cell r="E445">
            <v>805188.87</v>
          </cell>
        </row>
        <row r="446">
          <cell r="A446">
            <v>37841</v>
          </cell>
          <cell r="B446" t="str">
            <v>740I</v>
          </cell>
          <cell r="E446">
            <v>807572.5</v>
          </cell>
        </row>
        <row r="447">
          <cell r="A447">
            <v>37844</v>
          </cell>
          <cell r="B447" t="str">
            <v>740I</v>
          </cell>
          <cell r="E447">
            <v>810249.48</v>
          </cell>
        </row>
        <row r="448">
          <cell r="A448">
            <v>37845</v>
          </cell>
          <cell r="B448" t="str">
            <v>740I</v>
          </cell>
          <cell r="E448">
            <v>813680.86</v>
          </cell>
        </row>
        <row r="449">
          <cell r="A449">
            <v>37846</v>
          </cell>
          <cell r="B449" t="str">
            <v>740I</v>
          </cell>
          <cell r="E449">
            <v>817295.27</v>
          </cell>
        </row>
        <row r="450">
          <cell r="A450">
            <v>37847</v>
          </cell>
          <cell r="B450" t="str">
            <v>740I</v>
          </cell>
          <cell r="E450">
            <v>819633.08</v>
          </cell>
        </row>
        <row r="451">
          <cell r="A451">
            <v>37848</v>
          </cell>
          <cell r="B451" t="str">
            <v>740I</v>
          </cell>
          <cell r="E451">
            <v>820218.61</v>
          </cell>
        </row>
        <row r="452">
          <cell r="A452">
            <v>37851</v>
          </cell>
          <cell r="B452" t="str">
            <v>740I</v>
          </cell>
          <cell r="E452">
            <v>822032.7</v>
          </cell>
        </row>
        <row r="453">
          <cell r="A453">
            <v>37852</v>
          </cell>
          <cell r="B453" t="str">
            <v>740I</v>
          </cell>
          <cell r="E453">
            <v>825263.7</v>
          </cell>
        </row>
        <row r="454">
          <cell r="A454">
            <v>37853</v>
          </cell>
          <cell r="B454" t="str">
            <v>740I</v>
          </cell>
          <cell r="E454">
            <v>826365.04</v>
          </cell>
        </row>
        <row r="455">
          <cell r="A455">
            <v>37854</v>
          </cell>
          <cell r="B455" t="str">
            <v>740I</v>
          </cell>
          <cell r="E455">
            <v>828253.61</v>
          </cell>
        </row>
        <row r="456">
          <cell r="A456">
            <v>37855</v>
          </cell>
          <cell r="B456" t="str">
            <v>740I</v>
          </cell>
          <cell r="E456">
            <v>831229.01</v>
          </cell>
        </row>
        <row r="457">
          <cell r="A457">
            <v>37858</v>
          </cell>
          <cell r="B457" t="str">
            <v>740I</v>
          </cell>
          <cell r="E457">
            <v>827326.34</v>
          </cell>
        </row>
        <row r="458">
          <cell r="A458">
            <v>37859</v>
          </cell>
          <cell r="B458" t="str">
            <v>740I</v>
          </cell>
          <cell r="E458">
            <v>831502.93</v>
          </cell>
        </row>
        <row r="459">
          <cell r="A459">
            <v>37860</v>
          </cell>
          <cell r="B459" t="str">
            <v>740I</v>
          </cell>
          <cell r="E459">
            <v>832269.2</v>
          </cell>
        </row>
        <row r="460">
          <cell r="A460">
            <v>37861</v>
          </cell>
          <cell r="B460" t="str">
            <v>740I</v>
          </cell>
          <cell r="E460">
            <v>833417.51</v>
          </cell>
        </row>
        <row r="461">
          <cell r="A461">
            <v>37862</v>
          </cell>
          <cell r="B461" t="str">
            <v>740I</v>
          </cell>
          <cell r="E461">
            <v>836332.29</v>
          </cell>
        </row>
        <row r="462">
          <cell r="A462">
            <v>37834</v>
          </cell>
          <cell r="B462" t="str">
            <v>740O</v>
          </cell>
          <cell r="E462">
            <v>5799190.8600000003</v>
          </cell>
        </row>
        <row r="463">
          <cell r="A463">
            <v>37838</v>
          </cell>
          <cell r="B463" t="str">
            <v>740O</v>
          </cell>
          <cell r="E463">
            <v>5798390.3899999997</v>
          </cell>
        </row>
        <row r="464">
          <cell r="A464">
            <v>37839</v>
          </cell>
          <cell r="B464" t="str">
            <v>740O</v>
          </cell>
          <cell r="E464">
            <v>5779752.2000000002</v>
          </cell>
        </row>
        <row r="465">
          <cell r="A465">
            <v>37840</v>
          </cell>
          <cell r="B465" t="str">
            <v>740O</v>
          </cell>
          <cell r="E465">
            <v>5778950.5999999996</v>
          </cell>
        </row>
        <row r="466">
          <cell r="A466">
            <v>37841</v>
          </cell>
          <cell r="B466" t="str">
            <v>740O</v>
          </cell>
          <cell r="E466">
            <v>5820215.0700000003</v>
          </cell>
        </row>
        <row r="467">
          <cell r="A467">
            <v>37844</v>
          </cell>
          <cell r="B467" t="str">
            <v>740O</v>
          </cell>
          <cell r="E467">
            <v>5865947.4400000004</v>
          </cell>
        </row>
        <row r="468">
          <cell r="A468">
            <v>37845</v>
          </cell>
          <cell r="B468" t="str">
            <v>740O</v>
          </cell>
          <cell r="E468">
            <v>5891124.5300000003</v>
          </cell>
        </row>
        <row r="469">
          <cell r="A469">
            <v>37846</v>
          </cell>
          <cell r="B469" t="str">
            <v>740O</v>
          </cell>
          <cell r="E469">
            <v>5947072.6200000001</v>
          </cell>
        </row>
        <row r="470">
          <cell r="A470">
            <v>37847</v>
          </cell>
          <cell r="B470" t="str">
            <v>740O</v>
          </cell>
          <cell r="E470">
            <v>5999690.0999999996</v>
          </cell>
        </row>
        <row r="471">
          <cell r="A471">
            <v>37848</v>
          </cell>
          <cell r="B471" t="str">
            <v>740O</v>
          </cell>
          <cell r="E471">
            <v>6004318.7199999997</v>
          </cell>
        </row>
        <row r="472">
          <cell r="A472">
            <v>37851</v>
          </cell>
          <cell r="B472" t="str">
            <v>740O</v>
          </cell>
          <cell r="E472">
            <v>6017941.2599999998</v>
          </cell>
        </row>
        <row r="473">
          <cell r="A473">
            <v>37852</v>
          </cell>
          <cell r="B473" t="str">
            <v>740O</v>
          </cell>
          <cell r="E473">
            <v>6041938.46</v>
          </cell>
        </row>
        <row r="474">
          <cell r="A474">
            <v>37853</v>
          </cell>
          <cell r="B474" t="str">
            <v>740O</v>
          </cell>
          <cell r="E474">
            <v>6050346.5599999996</v>
          </cell>
        </row>
        <row r="475">
          <cell r="A475">
            <v>37854</v>
          </cell>
          <cell r="B475" t="str">
            <v>740O</v>
          </cell>
          <cell r="E475">
            <v>6064519.3300000001</v>
          </cell>
        </row>
        <row r="476">
          <cell r="A476">
            <v>37855</v>
          </cell>
          <cell r="B476" t="str">
            <v>740O</v>
          </cell>
          <cell r="E476">
            <v>6086651.71</v>
          </cell>
        </row>
        <row r="477">
          <cell r="A477">
            <v>37858</v>
          </cell>
          <cell r="B477" t="str">
            <v>740O</v>
          </cell>
          <cell r="E477">
            <v>6058421.9199999999</v>
          </cell>
        </row>
        <row r="478">
          <cell r="A478">
            <v>37859</v>
          </cell>
          <cell r="B478" t="str">
            <v>740O</v>
          </cell>
          <cell r="E478">
            <v>6065375.4699999997</v>
          </cell>
        </row>
        <row r="479">
          <cell r="A479">
            <v>37860</v>
          </cell>
          <cell r="B479" t="str">
            <v>740O</v>
          </cell>
          <cell r="E479">
            <v>6130182.1299999999</v>
          </cell>
        </row>
        <row r="480">
          <cell r="A480">
            <v>37861</v>
          </cell>
          <cell r="B480" t="str">
            <v>740O</v>
          </cell>
          <cell r="E480">
            <v>6138990.0700000003</v>
          </cell>
        </row>
        <row r="481">
          <cell r="A481">
            <v>37862</v>
          </cell>
          <cell r="B481" t="str">
            <v>740O</v>
          </cell>
          <cell r="E481">
            <v>6160810.96</v>
          </cell>
        </row>
        <row r="482">
          <cell r="A482">
            <v>37834</v>
          </cell>
          <cell r="B482" t="str">
            <v>740T</v>
          </cell>
          <cell r="E482">
            <v>20039242.300000001</v>
          </cell>
        </row>
        <row r="483">
          <cell r="A483">
            <v>37838</v>
          </cell>
          <cell r="B483" t="str">
            <v>740T</v>
          </cell>
          <cell r="E483">
            <v>20101339.670000002</v>
          </cell>
        </row>
        <row r="484">
          <cell r="A484">
            <v>37839</v>
          </cell>
          <cell r="B484" t="str">
            <v>740T</v>
          </cell>
          <cell r="E484">
            <v>20133793.129999999</v>
          </cell>
        </row>
        <row r="485">
          <cell r="A485">
            <v>37840</v>
          </cell>
          <cell r="B485" t="str">
            <v>740T</v>
          </cell>
          <cell r="E485">
            <v>20614483.739999998</v>
          </cell>
        </row>
        <row r="486">
          <cell r="A486">
            <v>37841</v>
          </cell>
          <cell r="B486" t="str">
            <v>740T</v>
          </cell>
          <cell r="E486">
            <v>20933423.43</v>
          </cell>
        </row>
        <row r="487">
          <cell r="A487">
            <v>37844</v>
          </cell>
          <cell r="B487" t="str">
            <v>740T</v>
          </cell>
          <cell r="E487">
            <v>21052079.469999999</v>
          </cell>
        </row>
        <row r="488">
          <cell r="A488">
            <v>37845</v>
          </cell>
          <cell r="B488" t="str">
            <v>740T</v>
          </cell>
          <cell r="E488">
            <v>21142750.02</v>
          </cell>
        </row>
        <row r="489">
          <cell r="A489">
            <v>37846</v>
          </cell>
          <cell r="B489" t="str">
            <v>740T</v>
          </cell>
          <cell r="E489">
            <v>21310412.379999999</v>
          </cell>
        </row>
        <row r="490">
          <cell r="A490">
            <v>37847</v>
          </cell>
          <cell r="B490" t="str">
            <v>740T</v>
          </cell>
          <cell r="E490">
            <v>21640252.98</v>
          </cell>
        </row>
        <row r="491">
          <cell r="A491">
            <v>37848</v>
          </cell>
          <cell r="B491" t="str">
            <v>740T</v>
          </cell>
          <cell r="E491">
            <v>21722688.469999999</v>
          </cell>
        </row>
        <row r="492">
          <cell r="A492">
            <v>37851</v>
          </cell>
          <cell r="B492" t="str">
            <v>740T</v>
          </cell>
          <cell r="E492">
            <v>21945980.899999999</v>
          </cell>
        </row>
        <row r="493">
          <cell r="A493">
            <v>37852</v>
          </cell>
          <cell r="B493" t="str">
            <v>740T</v>
          </cell>
          <cell r="E493">
            <v>22230022.91</v>
          </cell>
        </row>
        <row r="494">
          <cell r="A494">
            <v>37853</v>
          </cell>
          <cell r="B494" t="str">
            <v>740T</v>
          </cell>
          <cell r="E494">
            <v>22246707.399999999</v>
          </cell>
        </row>
        <row r="495">
          <cell r="A495">
            <v>37854</v>
          </cell>
          <cell r="B495" t="str">
            <v>740T</v>
          </cell>
          <cell r="E495">
            <v>22449366.68</v>
          </cell>
        </row>
        <row r="496">
          <cell r="A496">
            <v>37855</v>
          </cell>
          <cell r="B496" t="str">
            <v>740T</v>
          </cell>
          <cell r="E496">
            <v>22632272.02</v>
          </cell>
        </row>
        <row r="497">
          <cell r="A497">
            <v>37858</v>
          </cell>
          <cell r="B497" t="str">
            <v>740T</v>
          </cell>
          <cell r="E497">
            <v>22596475.129999999</v>
          </cell>
        </row>
        <row r="498">
          <cell r="A498">
            <v>37859</v>
          </cell>
          <cell r="B498" t="str">
            <v>740T</v>
          </cell>
          <cell r="E498">
            <v>22616149.329999998</v>
          </cell>
        </row>
        <row r="499">
          <cell r="A499">
            <v>37860</v>
          </cell>
          <cell r="B499" t="str">
            <v>740T</v>
          </cell>
          <cell r="E499">
            <v>22662255</v>
          </cell>
        </row>
        <row r="500">
          <cell r="A500">
            <v>37861</v>
          </cell>
          <cell r="B500" t="str">
            <v>740T</v>
          </cell>
          <cell r="E500">
            <v>22918020.02</v>
          </cell>
        </row>
        <row r="501">
          <cell r="A501">
            <v>37862</v>
          </cell>
          <cell r="B501" t="str">
            <v>740T</v>
          </cell>
          <cell r="E501">
            <v>23093272.059999999</v>
          </cell>
        </row>
        <row r="502">
          <cell r="A502">
            <v>37834</v>
          </cell>
          <cell r="B502" t="str">
            <v>742</v>
          </cell>
          <cell r="E502">
            <v>68067494.040000007</v>
          </cell>
        </row>
        <row r="503">
          <cell r="A503">
            <v>37838</v>
          </cell>
          <cell r="B503" t="str">
            <v>742</v>
          </cell>
          <cell r="E503">
            <v>68961470.700000003</v>
          </cell>
        </row>
        <row r="504">
          <cell r="A504">
            <v>37839</v>
          </cell>
          <cell r="B504" t="str">
            <v>742</v>
          </cell>
          <cell r="E504">
            <v>69777854.180000007</v>
          </cell>
        </row>
        <row r="505">
          <cell r="A505">
            <v>37840</v>
          </cell>
          <cell r="B505" t="str">
            <v>742</v>
          </cell>
          <cell r="E505">
            <v>70491826.359999999</v>
          </cell>
        </row>
        <row r="506">
          <cell r="A506">
            <v>37841</v>
          </cell>
          <cell r="B506" t="str">
            <v>742</v>
          </cell>
          <cell r="E506">
            <v>71357147.900000006</v>
          </cell>
        </row>
        <row r="507">
          <cell r="A507">
            <v>37844</v>
          </cell>
          <cell r="B507" t="str">
            <v>742</v>
          </cell>
          <cell r="E507">
            <v>72383194.709999993</v>
          </cell>
        </row>
        <row r="508">
          <cell r="A508">
            <v>37845</v>
          </cell>
          <cell r="B508" t="str">
            <v>742</v>
          </cell>
          <cell r="E508">
            <v>73615351.569999993</v>
          </cell>
        </row>
        <row r="509">
          <cell r="A509">
            <v>37846</v>
          </cell>
          <cell r="B509" t="str">
            <v>742</v>
          </cell>
          <cell r="E509">
            <v>75373266.159999996</v>
          </cell>
        </row>
        <row r="510">
          <cell r="A510">
            <v>37847</v>
          </cell>
          <cell r="B510" t="str">
            <v>742</v>
          </cell>
          <cell r="E510">
            <v>77440125.599999994</v>
          </cell>
        </row>
        <row r="511">
          <cell r="A511">
            <v>37848</v>
          </cell>
          <cell r="B511" t="str">
            <v>742</v>
          </cell>
          <cell r="E511">
            <v>78731430.159999996</v>
          </cell>
        </row>
        <row r="512">
          <cell r="A512">
            <v>37851</v>
          </cell>
          <cell r="B512" t="str">
            <v>742</v>
          </cell>
          <cell r="E512">
            <v>79703934.060000002</v>
          </cell>
        </row>
        <row r="513">
          <cell r="A513">
            <v>37852</v>
          </cell>
          <cell r="B513" t="str">
            <v>742</v>
          </cell>
          <cell r="E513">
            <v>81370537.25</v>
          </cell>
        </row>
        <row r="514">
          <cell r="A514">
            <v>37853</v>
          </cell>
          <cell r="B514" t="str">
            <v>742</v>
          </cell>
          <cell r="E514">
            <v>82300408.120000005</v>
          </cell>
        </row>
        <row r="515">
          <cell r="A515">
            <v>37854</v>
          </cell>
          <cell r="B515" t="str">
            <v>742</v>
          </cell>
          <cell r="E515">
            <v>84463952.230000004</v>
          </cell>
        </row>
        <row r="516">
          <cell r="A516">
            <v>37855</v>
          </cell>
          <cell r="B516" t="str">
            <v>742</v>
          </cell>
          <cell r="E516">
            <v>85883379.120000005</v>
          </cell>
        </row>
        <row r="517">
          <cell r="A517">
            <v>37858</v>
          </cell>
          <cell r="B517" t="str">
            <v>742</v>
          </cell>
          <cell r="E517">
            <v>86021619.730000004</v>
          </cell>
        </row>
        <row r="518">
          <cell r="A518">
            <v>37859</v>
          </cell>
          <cell r="B518" t="str">
            <v>742</v>
          </cell>
          <cell r="E518">
            <v>86036121.040000007</v>
          </cell>
        </row>
        <row r="519">
          <cell r="A519">
            <v>37860</v>
          </cell>
          <cell r="B519" t="str">
            <v>742</v>
          </cell>
          <cell r="E519">
            <v>86935402.939999998</v>
          </cell>
        </row>
        <row r="520">
          <cell r="A520">
            <v>37861</v>
          </cell>
          <cell r="B520" t="str">
            <v>742</v>
          </cell>
          <cell r="E520">
            <v>87862136.890000001</v>
          </cell>
        </row>
        <row r="521">
          <cell r="A521">
            <v>37862</v>
          </cell>
          <cell r="B521" t="str">
            <v>742</v>
          </cell>
          <cell r="E521">
            <v>88733868.049999997</v>
          </cell>
        </row>
        <row r="522">
          <cell r="A522">
            <v>37834</v>
          </cell>
          <cell r="B522" t="str">
            <v>742C</v>
          </cell>
          <cell r="E522">
            <v>65629162.380000003</v>
          </cell>
        </row>
        <row r="523">
          <cell r="A523">
            <v>37838</v>
          </cell>
          <cell r="B523" t="str">
            <v>742C</v>
          </cell>
          <cell r="E523">
            <v>66505828.659999996</v>
          </cell>
        </row>
        <row r="524">
          <cell r="A524">
            <v>37839</v>
          </cell>
          <cell r="B524" t="str">
            <v>742C</v>
          </cell>
          <cell r="E524">
            <v>67321120.030000001</v>
          </cell>
        </row>
        <row r="525">
          <cell r="A525">
            <v>37840</v>
          </cell>
          <cell r="B525" t="str">
            <v>742C</v>
          </cell>
          <cell r="E525">
            <v>68013678.519999996</v>
          </cell>
        </row>
        <row r="526">
          <cell r="A526">
            <v>37841</v>
          </cell>
          <cell r="B526" t="str">
            <v>742C</v>
          </cell>
          <cell r="E526">
            <v>68860353.469999999</v>
          </cell>
        </row>
        <row r="527">
          <cell r="A527">
            <v>37844</v>
          </cell>
          <cell r="B527" t="str">
            <v>742C</v>
          </cell>
          <cell r="E527">
            <v>69868915.719999999</v>
          </cell>
        </row>
        <row r="528">
          <cell r="A528">
            <v>37845</v>
          </cell>
          <cell r="B528" t="str">
            <v>742C</v>
          </cell>
          <cell r="E528">
            <v>71079320.730000004</v>
          </cell>
        </row>
        <row r="529">
          <cell r="A529">
            <v>37846</v>
          </cell>
          <cell r="B529" t="str">
            <v>742C</v>
          </cell>
          <cell r="E529">
            <v>72776833.849999994</v>
          </cell>
        </row>
        <row r="530">
          <cell r="A530">
            <v>37847</v>
          </cell>
          <cell r="B530" t="str">
            <v>742C</v>
          </cell>
          <cell r="E530">
            <v>74803015.459999993</v>
          </cell>
        </row>
        <row r="531">
          <cell r="A531">
            <v>37848</v>
          </cell>
          <cell r="B531" t="str">
            <v>742C</v>
          </cell>
          <cell r="E531">
            <v>75992466.849999994</v>
          </cell>
        </row>
        <row r="532">
          <cell r="A532">
            <v>37851</v>
          </cell>
          <cell r="B532" t="str">
            <v>742C</v>
          </cell>
          <cell r="E532">
            <v>76940395.140000001</v>
          </cell>
        </row>
        <row r="533">
          <cell r="A533">
            <v>37852</v>
          </cell>
          <cell r="B533" t="str">
            <v>742C</v>
          </cell>
          <cell r="E533">
            <v>78587732.930000007</v>
          </cell>
        </row>
        <row r="534">
          <cell r="A534">
            <v>37853</v>
          </cell>
          <cell r="B534" t="str">
            <v>742C</v>
          </cell>
          <cell r="E534">
            <v>79521359.680000007</v>
          </cell>
        </row>
        <row r="535">
          <cell r="A535">
            <v>37854</v>
          </cell>
          <cell r="B535" t="str">
            <v>742C</v>
          </cell>
          <cell r="E535">
            <v>81651361.739999995</v>
          </cell>
        </row>
        <row r="536">
          <cell r="A536">
            <v>37855</v>
          </cell>
          <cell r="B536" t="str">
            <v>742C</v>
          </cell>
          <cell r="E536">
            <v>83157476.109999999</v>
          </cell>
        </row>
        <row r="537">
          <cell r="A537">
            <v>37858</v>
          </cell>
          <cell r="B537" t="str">
            <v>742C</v>
          </cell>
          <cell r="E537">
            <v>83310818.290000007</v>
          </cell>
        </row>
        <row r="538">
          <cell r="A538">
            <v>37859</v>
          </cell>
          <cell r="B538" t="str">
            <v>742C</v>
          </cell>
          <cell r="E538">
            <v>83192318.329999998</v>
          </cell>
        </row>
        <row r="539">
          <cell r="A539">
            <v>37860</v>
          </cell>
          <cell r="B539" t="str">
            <v>742C</v>
          </cell>
          <cell r="E539">
            <v>84046545.090000004</v>
          </cell>
        </row>
        <row r="540">
          <cell r="A540">
            <v>37861</v>
          </cell>
          <cell r="B540" t="str">
            <v>742C</v>
          </cell>
          <cell r="E540">
            <v>84960785.079999998</v>
          </cell>
        </row>
        <row r="541">
          <cell r="A541">
            <v>37862</v>
          </cell>
          <cell r="B541" t="str">
            <v>742C</v>
          </cell>
          <cell r="E541">
            <v>85777388.159999996</v>
          </cell>
        </row>
        <row r="542">
          <cell r="A542">
            <v>37834</v>
          </cell>
          <cell r="B542" t="str">
            <v>742F</v>
          </cell>
          <cell r="E542">
            <v>1425488.86</v>
          </cell>
        </row>
        <row r="543">
          <cell r="A543">
            <v>37838</v>
          </cell>
          <cell r="B543" t="str">
            <v>742F</v>
          </cell>
          <cell r="E543">
            <v>1438160.98</v>
          </cell>
        </row>
        <row r="544">
          <cell r="A544">
            <v>37839</v>
          </cell>
          <cell r="B544" t="str">
            <v>742F</v>
          </cell>
          <cell r="E544">
            <v>1438783</v>
          </cell>
        </row>
        <row r="545">
          <cell r="A545">
            <v>37840</v>
          </cell>
          <cell r="B545" t="str">
            <v>742F</v>
          </cell>
          <cell r="E545">
            <v>1444324</v>
          </cell>
        </row>
        <row r="546">
          <cell r="A546">
            <v>37841</v>
          </cell>
          <cell r="B546" t="str">
            <v>742F</v>
          </cell>
          <cell r="E546">
            <v>1458734.76</v>
          </cell>
        </row>
        <row r="547">
          <cell r="A547">
            <v>37844</v>
          </cell>
          <cell r="B547" t="str">
            <v>742F</v>
          </cell>
          <cell r="E547">
            <v>1469392.43</v>
          </cell>
        </row>
        <row r="548">
          <cell r="A548">
            <v>37845</v>
          </cell>
          <cell r="B548" t="str">
            <v>742F</v>
          </cell>
          <cell r="E548">
            <v>1483342.93</v>
          </cell>
        </row>
        <row r="549">
          <cell r="A549">
            <v>37846</v>
          </cell>
          <cell r="B549" t="str">
            <v>742F</v>
          </cell>
          <cell r="E549">
            <v>1529071.33</v>
          </cell>
        </row>
        <row r="550">
          <cell r="A550">
            <v>37847</v>
          </cell>
          <cell r="B550" t="str">
            <v>742F</v>
          </cell>
          <cell r="E550">
            <v>1553342.63</v>
          </cell>
        </row>
        <row r="551">
          <cell r="A551">
            <v>37848</v>
          </cell>
          <cell r="B551" t="str">
            <v>742F</v>
          </cell>
          <cell r="E551">
            <v>1651545.16</v>
          </cell>
        </row>
        <row r="552">
          <cell r="A552">
            <v>37851</v>
          </cell>
          <cell r="B552" t="str">
            <v>742F</v>
          </cell>
          <cell r="E552">
            <v>1666830.34</v>
          </cell>
        </row>
        <row r="553">
          <cell r="A553">
            <v>37852</v>
          </cell>
          <cell r="B553" t="str">
            <v>742F</v>
          </cell>
          <cell r="E553">
            <v>1678585.11</v>
          </cell>
        </row>
        <row r="554">
          <cell r="A554">
            <v>37853</v>
          </cell>
          <cell r="B554" t="str">
            <v>742F</v>
          </cell>
          <cell r="E554">
            <v>1675110.03</v>
          </cell>
        </row>
        <row r="555">
          <cell r="A555">
            <v>37854</v>
          </cell>
          <cell r="B555" t="str">
            <v>742F</v>
          </cell>
          <cell r="E555">
            <v>1693112.01</v>
          </cell>
        </row>
        <row r="556">
          <cell r="A556">
            <v>37855</v>
          </cell>
          <cell r="B556" t="str">
            <v>742F</v>
          </cell>
          <cell r="E556">
            <v>1710495.86</v>
          </cell>
        </row>
        <row r="557">
          <cell r="A557">
            <v>37858</v>
          </cell>
          <cell r="B557" t="str">
            <v>742F</v>
          </cell>
          <cell r="E557">
            <v>1704137.93</v>
          </cell>
        </row>
        <row r="558">
          <cell r="A558">
            <v>37859</v>
          </cell>
          <cell r="B558" t="str">
            <v>742F</v>
          </cell>
          <cell r="E558">
            <v>1846802.52</v>
          </cell>
        </row>
        <row r="559">
          <cell r="A559">
            <v>37860</v>
          </cell>
          <cell r="B559" t="str">
            <v>742F</v>
          </cell>
          <cell r="E559">
            <v>1889569.73</v>
          </cell>
        </row>
        <row r="560">
          <cell r="A560">
            <v>37861</v>
          </cell>
          <cell r="B560" t="str">
            <v>742F</v>
          </cell>
          <cell r="E560">
            <v>1898401.25</v>
          </cell>
        </row>
        <row r="561">
          <cell r="A561">
            <v>37862</v>
          </cell>
          <cell r="B561" t="str">
            <v>742F</v>
          </cell>
          <cell r="E561">
            <v>1906211.43</v>
          </cell>
        </row>
        <row r="562">
          <cell r="A562">
            <v>37834</v>
          </cell>
          <cell r="B562" t="str">
            <v>742I</v>
          </cell>
          <cell r="E562">
            <v>452608.59</v>
          </cell>
        </row>
        <row r="563">
          <cell r="A563">
            <v>37838</v>
          </cell>
          <cell r="B563" t="str">
            <v>742I</v>
          </cell>
          <cell r="E563">
            <v>454666.98</v>
          </cell>
        </row>
        <row r="564">
          <cell r="A564">
            <v>37839</v>
          </cell>
          <cell r="B564" t="str">
            <v>742I</v>
          </cell>
          <cell r="E564">
            <v>454862.68</v>
          </cell>
        </row>
        <row r="565">
          <cell r="A565">
            <v>37840</v>
          </cell>
          <cell r="B565" t="str">
            <v>742I</v>
          </cell>
          <cell r="E565">
            <v>468535.84</v>
          </cell>
        </row>
        <row r="566">
          <cell r="A566">
            <v>37841</v>
          </cell>
          <cell r="B566" t="str">
            <v>742I</v>
          </cell>
          <cell r="E566">
            <v>470440.92</v>
          </cell>
        </row>
        <row r="567">
          <cell r="A567">
            <v>37844</v>
          </cell>
          <cell r="B567" t="str">
            <v>742I</v>
          </cell>
          <cell r="E567">
            <v>473520.12</v>
          </cell>
        </row>
        <row r="568">
          <cell r="A568">
            <v>37845</v>
          </cell>
          <cell r="B568" t="str">
            <v>742I</v>
          </cell>
          <cell r="E568">
            <v>477040.74</v>
          </cell>
        </row>
        <row r="569">
          <cell r="A569">
            <v>37846</v>
          </cell>
          <cell r="B569" t="str">
            <v>742I</v>
          </cell>
          <cell r="E569">
            <v>483675.16</v>
          </cell>
        </row>
        <row r="570">
          <cell r="A570">
            <v>37847</v>
          </cell>
          <cell r="B570" t="str">
            <v>742I</v>
          </cell>
          <cell r="E570">
            <v>491094.69</v>
          </cell>
        </row>
        <row r="571">
          <cell r="A571">
            <v>37848</v>
          </cell>
          <cell r="B571" t="str">
            <v>742I</v>
          </cell>
          <cell r="E571">
            <v>492733.58</v>
          </cell>
        </row>
        <row r="572">
          <cell r="A572">
            <v>37851</v>
          </cell>
          <cell r="B572" t="str">
            <v>742I</v>
          </cell>
          <cell r="E572">
            <v>496927.89</v>
          </cell>
        </row>
        <row r="573">
          <cell r="A573">
            <v>37852</v>
          </cell>
          <cell r="B573" t="str">
            <v>742I</v>
          </cell>
          <cell r="E573">
            <v>500315.55</v>
          </cell>
        </row>
        <row r="574">
          <cell r="A574">
            <v>37853</v>
          </cell>
          <cell r="B574" t="str">
            <v>742I</v>
          </cell>
          <cell r="E574">
            <v>500172.7</v>
          </cell>
        </row>
        <row r="575">
          <cell r="A575">
            <v>37854</v>
          </cell>
          <cell r="B575" t="str">
            <v>742I</v>
          </cell>
          <cell r="E575">
            <v>507197.98</v>
          </cell>
        </row>
        <row r="576">
          <cell r="A576">
            <v>37855</v>
          </cell>
          <cell r="B576" t="str">
            <v>742I</v>
          </cell>
          <cell r="E576">
            <v>396938.23</v>
          </cell>
        </row>
        <row r="577">
          <cell r="A577">
            <v>37858</v>
          </cell>
          <cell r="B577" t="str">
            <v>742I</v>
          </cell>
          <cell r="E577">
            <v>393506.4</v>
          </cell>
        </row>
        <row r="578">
          <cell r="A578">
            <v>37859</v>
          </cell>
          <cell r="B578" t="str">
            <v>742I</v>
          </cell>
          <cell r="E578">
            <v>389715.31</v>
          </cell>
        </row>
        <row r="579">
          <cell r="A579">
            <v>37860</v>
          </cell>
          <cell r="B579" t="str">
            <v>742I</v>
          </cell>
          <cell r="E579">
            <v>390596.08</v>
          </cell>
        </row>
        <row r="580">
          <cell r="A580">
            <v>37861</v>
          </cell>
          <cell r="B580" t="str">
            <v>742I</v>
          </cell>
          <cell r="E580">
            <v>392014.05</v>
          </cell>
        </row>
        <row r="581">
          <cell r="A581">
            <v>37862</v>
          </cell>
          <cell r="B581" t="str">
            <v>742I</v>
          </cell>
          <cell r="E581">
            <v>436949.47</v>
          </cell>
        </row>
        <row r="582">
          <cell r="A582">
            <v>37834</v>
          </cell>
          <cell r="B582" t="str">
            <v>742O</v>
          </cell>
          <cell r="E582">
            <v>560234.21</v>
          </cell>
        </row>
        <row r="583">
          <cell r="A583">
            <v>37838</v>
          </cell>
          <cell r="B583" t="str">
            <v>742O</v>
          </cell>
          <cell r="E583">
            <v>562814.07999999996</v>
          </cell>
        </row>
        <row r="584">
          <cell r="A584">
            <v>37839</v>
          </cell>
          <cell r="B584" t="str">
            <v>742O</v>
          </cell>
          <cell r="E584">
            <v>563088.47</v>
          </cell>
        </row>
        <row r="585">
          <cell r="A585">
            <v>37840</v>
          </cell>
          <cell r="B585" t="str">
            <v>742O</v>
          </cell>
          <cell r="E585">
            <v>565288</v>
          </cell>
        </row>
        <row r="586">
          <cell r="A586">
            <v>37841</v>
          </cell>
          <cell r="B586" t="str">
            <v>742O</v>
          </cell>
          <cell r="E586">
            <v>567618.75</v>
          </cell>
        </row>
        <row r="587">
          <cell r="A587">
            <v>37844</v>
          </cell>
          <cell r="B587" t="str">
            <v>742O</v>
          </cell>
          <cell r="E587">
            <v>571366.43999999994</v>
          </cell>
        </row>
        <row r="588">
          <cell r="A588">
            <v>37845</v>
          </cell>
          <cell r="B588" t="str">
            <v>742O</v>
          </cell>
          <cell r="E588">
            <v>575647.17000000004</v>
          </cell>
        </row>
        <row r="589">
          <cell r="A589">
            <v>37846</v>
          </cell>
          <cell r="B589" t="str">
            <v>742O</v>
          </cell>
          <cell r="E589">
            <v>583685.81999999995</v>
          </cell>
        </row>
        <row r="590">
          <cell r="A590">
            <v>37847</v>
          </cell>
          <cell r="B590" t="str">
            <v>742O</v>
          </cell>
          <cell r="E590">
            <v>592672.81999999995</v>
          </cell>
        </row>
        <row r="591">
          <cell r="A591">
            <v>37848</v>
          </cell>
          <cell r="B591" t="str">
            <v>742O</v>
          </cell>
          <cell r="E591">
            <v>594684.56999999995</v>
          </cell>
        </row>
        <row r="592">
          <cell r="A592">
            <v>37851</v>
          </cell>
          <cell r="B592" t="str">
            <v>742O</v>
          </cell>
          <cell r="E592">
            <v>599780.68999999994</v>
          </cell>
        </row>
        <row r="593">
          <cell r="A593">
            <v>37852</v>
          </cell>
          <cell r="B593" t="str">
            <v>742O</v>
          </cell>
          <cell r="E593">
            <v>603903.66</v>
          </cell>
        </row>
        <row r="594">
          <cell r="A594">
            <v>37853</v>
          </cell>
          <cell r="B594" t="str">
            <v>742O</v>
          </cell>
          <cell r="E594">
            <v>603765.71</v>
          </cell>
        </row>
        <row r="595">
          <cell r="A595">
            <v>37854</v>
          </cell>
          <cell r="B595" t="str">
            <v>742O</v>
          </cell>
          <cell r="E595">
            <v>612280.5</v>
          </cell>
        </row>
        <row r="596">
          <cell r="A596">
            <v>37855</v>
          </cell>
          <cell r="B596" t="str">
            <v>742O</v>
          </cell>
          <cell r="E596">
            <v>618468.92000000004</v>
          </cell>
        </row>
        <row r="597">
          <cell r="A597">
            <v>37858</v>
          </cell>
          <cell r="B597" t="str">
            <v>742O</v>
          </cell>
          <cell r="E597">
            <v>613157.11</v>
          </cell>
        </row>
        <row r="598">
          <cell r="A598">
            <v>37859</v>
          </cell>
          <cell r="B598" t="str">
            <v>742O</v>
          </cell>
          <cell r="E598">
            <v>607284.88</v>
          </cell>
        </row>
        <row r="599">
          <cell r="A599">
            <v>37860</v>
          </cell>
          <cell r="B599" t="str">
            <v>742O</v>
          </cell>
          <cell r="E599">
            <v>608692.04</v>
          </cell>
        </row>
        <row r="600">
          <cell r="A600">
            <v>37861</v>
          </cell>
          <cell r="B600" t="str">
            <v>742O</v>
          </cell>
          <cell r="E600">
            <v>610936.51</v>
          </cell>
        </row>
        <row r="601">
          <cell r="A601">
            <v>37862</v>
          </cell>
          <cell r="B601" t="str">
            <v>742O</v>
          </cell>
          <cell r="E601">
            <v>613318.99</v>
          </cell>
        </row>
        <row r="602">
          <cell r="A602">
            <v>37834</v>
          </cell>
          <cell r="B602" t="str">
            <v>757</v>
          </cell>
          <cell r="E602">
            <v>78372736.409999996</v>
          </cell>
        </row>
        <row r="603">
          <cell r="A603">
            <v>37838</v>
          </cell>
          <cell r="B603" t="str">
            <v>757</v>
          </cell>
          <cell r="E603">
            <v>78447145.980000004</v>
          </cell>
        </row>
        <row r="604">
          <cell r="A604">
            <v>37839</v>
          </cell>
          <cell r="B604" t="str">
            <v>757</v>
          </cell>
          <cell r="E604">
            <v>78183760.549999997</v>
          </cell>
        </row>
        <row r="605">
          <cell r="A605">
            <v>37840</v>
          </cell>
          <cell r="B605" t="str">
            <v>757</v>
          </cell>
          <cell r="E605">
            <v>78340714.510000005</v>
          </cell>
        </row>
        <row r="606">
          <cell r="A606">
            <v>37841</v>
          </cell>
          <cell r="B606" t="str">
            <v>757</v>
          </cell>
          <cell r="E606">
            <v>78901429.430000007</v>
          </cell>
        </row>
        <row r="607">
          <cell r="A607">
            <v>37844</v>
          </cell>
          <cell r="B607" t="str">
            <v>757</v>
          </cell>
          <cell r="E607">
            <v>79363426.790000007</v>
          </cell>
        </row>
        <row r="608">
          <cell r="A608">
            <v>37845</v>
          </cell>
          <cell r="B608" t="str">
            <v>757</v>
          </cell>
          <cell r="E608">
            <v>79840216.560000002</v>
          </cell>
        </row>
        <row r="609">
          <cell r="A609">
            <v>37846</v>
          </cell>
          <cell r="B609" t="str">
            <v>757</v>
          </cell>
          <cell r="E609">
            <v>80535878.659999996</v>
          </cell>
        </row>
        <row r="610">
          <cell r="A610">
            <v>37847</v>
          </cell>
          <cell r="B610" t="str">
            <v>757</v>
          </cell>
          <cell r="E610">
            <v>81422190.719999999</v>
          </cell>
        </row>
        <row r="611">
          <cell r="A611">
            <v>37848</v>
          </cell>
          <cell r="B611" t="str">
            <v>757</v>
          </cell>
          <cell r="E611">
            <v>81579625.489999995</v>
          </cell>
        </row>
        <row r="612">
          <cell r="A612">
            <v>37851</v>
          </cell>
          <cell r="B612" t="str">
            <v>757</v>
          </cell>
          <cell r="E612">
            <v>82050621.950000003</v>
          </cell>
        </row>
        <row r="613">
          <cell r="A613">
            <v>37852</v>
          </cell>
          <cell r="B613" t="str">
            <v>757</v>
          </cell>
          <cell r="E613">
            <v>82332215.090000004</v>
          </cell>
        </row>
        <row r="614">
          <cell r="A614">
            <v>37853</v>
          </cell>
          <cell r="B614" t="str">
            <v>757</v>
          </cell>
          <cell r="E614">
            <v>83062207.730000004</v>
          </cell>
        </row>
        <row r="615">
          <cell r="A615">
            <v>37854</v>
          </cell>
          <cell r="B615" t="str">
            <v>757</v>
          </cell>
          <cell r="E615">
            <v>83954144.540000007</v>
          </cell>
        </row>
        <row r="616">
          <cell r="A616">
            <v>37855</v>
          </cell>
          <cell r="B616" t="str">
            <v>757</v>
          </cell>
          <cell r="E616">
            <v>84662324.709999993</v>
          </cell>
        </row>
        <row r="617">
          <cell r="A617">
            <v>37858</v>
          </cell>
          <cell r="B617" t="str">
            <v>757</v>
          </cell>
          <cell r="E617">
            <v>84393166.290000007</v>
          </cell>
        </row>
        <row r="618">
          <cell r="A618">
            <v>37859</v>
          </cell>
          <cell r="B618" t="str">
            <v>757</v>
          </cell>
          <cell r="E618">
            <v>84471829.969999999</v>
          </cell>
        </row>
        <row r="619">
          <cell r="A619">
            <v>37860</v>
          </cell>
          <cell r="B619" t="str">
            <v>757</v>
          </cell>
          <cell r="E619">
            <v>85841938.680000007</v>
          </cell>
        </row>
        <row r="620">
          <cell r="A620">
            <v>37861</v>
          </cell>
          <cell r="B620" t="str">
            <v>757</v>
          </cell>
          <cell r="E620">
            <v>86769731.769999996</v>
          </cell>
        </row>
        <row r="621">
          <cell r="A621">
            <v>37862</v>
          </cell>
          <cell r="B621" t="str">
            <v>757</v>
          </cell>
          <cell r="E621">
            <v>87212261.469999999</v>
          </cell>
        </row>
        <row r="622">
          <cell r="A622">
            <v>37834</v>
          </cell>
          <cell r="B622" t="str">
            <v>757C</v>
          </cell>
          <cell r="E622">
            <v>71084168.459999993</v>
          </cell>
        </row>
        <row r="623">
          <cell r="A623">
            <v>37838</v>
          </cell>
          <cell r="B623" t="str">
            <v>757C</v>
          </cell>
          <cell r="E623">
            <v>71107197.340000004</v>
          </cell>
        </row>
        <row r="624">
          <cell r="A624">
            <v>37839</v>
          </cell>
          <cell r="B624" t="str">
            <v>757C</v>
          </cell>
          <cell r="E624">
            <v>70879751.469999999</v>
          </cell>
        </row>
        <row r="625">
          <cell r="A625">
            <v>37840</v>
          </cell>
          <cell r="B625" t="str">
            <v>757C</v>
          </cell>
          <cell r="E625">
            <v>71012500.310000002</v>
          </cell>
        </row>
        <row r="626">
          <cell r="A626">
            <v>37841</v>
          </cell>
          <cell r="B626" t="str">
            <v>757C</v>
          </cell>
          <cell r="E626">
            <v>71531535.269999996</v>
          </cell>
        </row>
        <row r="627">
          <cell r="A627">
            <v>37844</v>
          </cell>
          <cell r="B627" t="str">
            <v>757C</v>
          </cell>
          <cell r="E627">
            <v>71912905.370000005</v>
          </cell>
        </row>
        <row r="628">
          <cell r="A628">
            <v>37845</v>
          </cell>
          <cell r="B628" t="str">
            <v>757C</v>
          </cell>
          <cell r="E628">
            <v>72357759.180000007</v>
          </cell>
        </row>
        <row r="629">
          <cell r="A629">
            <v>37846</v>
          </cell>
          <cell r="B629" t="str">
            <v>757C</v>
          </cell>
          <cell r="E629">
            <v>72901899.989999995</v>
          </cell>
        </row>
        <row r="630">
          <cell r="A630">
            <v>37847</v>
          </cell>
          <cell r="B630" t="str">
            <v>757C</v>
          </cell>
          <cell r="E630">
            <v>73738589.709999993</v>
          </cell>
        </row>
        <row r="631">
          <cell r="A631">
            <v>37848</v>
          </cell>
          <cell r="B631" t="str">
            <v>757C</v>
          </cell>
          <cell r="E631">
            <v>73880474.459999993</v>
          </cell>
        </row>
        <row r="632">
          <cell r="A632">
            <v>37851</v>
          </cell>
          <cell r="B632" t="str">
            <v>757C</v>
          </cell>
          <cell r="E632">
            <v>74321263.010000005</v>
          </cell>
        </row>
        <row r="633">
          <cell r="A633">
            <v>37852</v>
          </cell>
          <cell r="B633" t="str">
            <v>757C</v>
          </cell>
          <cell r="E633">
            <v>74585579.560000002</v>
          </cell>
        </row>
        <row r="634">
          <cell r="A634">
            <v>37853</v>
          </cell>
          <cell r="B634" t="str">
            <v>757C</v>
          </cell>
          <cell r="E634">
            <v>75286451.390000001</v>
          </cell>
        </row>
        <row r="635">
          <cell r="A635">
            <v>37854</v>
          </cell>
          <cell r="B635" t="str">
            <v>757C</v>
          </cell>
          <cell r="E635">
            <v>76099851.189999998</v>
          </cell>
        </row>
        <row r="636">
          <cell r="A636">
            <v>37855</v>
          </cell>
          <cell r="B636" t="str">
            <v>757C</v>
          </cell>
          <cell r="E636">
            <v>76754091.120000005</v>
          </cell>
        </row>
        <row r="637">
          <cell r="A637">
            <v>37858</v>
          </cell>
          <cell r="B637" t="str">
            <v>757C</v>
          </cell>
          <cell r="E637">
            <v>76472872.239999995</v>
          </cell>
        </row>
        <row r="638">
          <cell r="A638">
            <v>37859</v>
          </cell>
          <cell r="B638" t="str">
            <v>757C</v>
          </cell>
          <cell r="E638">
            <v>76548918.150000006</v>
          </cell>
        </row>
        <row r="639">
          <cell r="A639">
            <v>37860</v>
          </cell>
          <cell r="B639" t="str">
            <v>757C</v>
          </cell>
          <cell r="E639">
            <v>77893449.870000005</v>
          </cell>
        </row>
        <row r="640">
          <cell r="A640">
            <v>37861</v>
          </cell>
          <cell r="B640" t="str">
            <v>757C</v>
          </cell>
          <cell r="E640">
            <v>78762593.069999993</v>
          </cell>
        </row>
        <row r="641">
          <cell r="A641">
            <v>37862</v>
          </cell>
          <cell r="B641" t="str">
            <v>757C</v>
          </cell>
          <cell r="E641">
            <v>79178891.329999998</v>
          </cell>
        </row>
        <row r="642">
          <cell r="A642">
            <v>37834</v>
          </cell>
          <cell r="B642" t="str">
            <v>757F</v>
          </cell>
          <cell r="E642">
            <v>476258.57</v>
          </cell>
        </row>
        <row r="643">
          <cell r="A643">
            <v>37838</v>
          </cell>
          <cell r="B643" t="str">
            <v>757F</v>
          </cell>
          <cell r="E643">
            <v>476362.89</v>
          </cell>
        </row>
        <row r="644">
          <cell r="A644">
            <v>37839</v>
          </cell>
          <cell r="B644" t="str">
            <v>757F</v>
          </cell>
          <cell r="E644">
            <v>474137.67</v>
          </cell>
        </row>
        <row r="645">
          <cell r="A645">
            <v>37840</v>
          </cell>
          <cell r="B645" t="str">
            <v>757F</v>
          </cell>
          <cell r="E645">
            <v>473807.08</v>
          </cell>
        </row>
        <row r="646">
          <cell r="A646">
            <v>37841</v>
          </cell>
          <cell r="B646" t="str">
            <v>757F</v>
          </cell>
          <cell r="E646">
            <v>475241.04</v>
          </cell>
        </row>
        <row r="647">
          <cell r="A647">
            <v>37844</v>
          </cell>
          <cell r="B647" t="str">
            <v>757F</v>
          </cell>
          <cell r="E647">
            <v>510127.77</v>
          </cell>
        </row>
        <row r="648">
          <cell r="A648">
            <v>37845</v>
          </cell>
          <cell r="B648" t="str">
            <v>757F</v>
          </cell>
          <cell r="E648">
            <v>512893.84</v>
          </cell>
        </row>
        <row r="649">
          <cell r="A649">
            <v>37846</v>
          </cell>
          <cell r="B649" t="str">
            <v>757F</v>
          </cell>
          <cell r="E649">
            <v>516397.53</v>
          </cell>
        </row>
        <row r="650">
          <cell r="A650">
            <v>37847</v>
          </cell>
          <cell r="B650" t="str">
            <v>757F</v>
          </cell>
          <cell r="E650">
            <v>519787.78</v>
          </cell>
        </row>
        <row r="651">
          <cell r="A651">
            <v>37848</v>
          </cell>
          <cell r="B651" t="str">
            <v>757F</v>
          </cell>
          <cell r="E651">
            <v>519844.46</v>
          </cell>
        </row>
        <row r="652">
          <cell r="A652">
            <v>37851</v>
          </cell>
          <cell r="B652" t="str">
            <v>757F</v>
          </cell>
          <cell r="E652">
            <v>522162.7</v>
          </cell>
        </row>
        <row r="653">
          <cell r="A653">
            <v>37852</v>
          </cell>
          <cell r="B653" t="str">
            <v>757F</v>
          </cell>
          <cell r="E653">
            <v>523362.51</v>
          </cell>
        </row>
        <row r="654">
          <cell r="A654">
            <v>37853</v>
          </cell>
          <cell r="B654" t="str">
            <v>757F</v>
          </cell>
          <cell r="E654">
            <v>524925.23</v>
          </cell>
        </row>
        <row r="655">
          <cell r="A655">
            <v>37854</v>
          </cell>
          <cell r="B655" t="str">
            <v>757F</v>
          </cell>
          <cell r="E655">
            <v>529075.01</v>
          </cell>
        </row>
        <row r="656">
          <cell r="A656">
            <v>37855</v>
          </cell>
          <cell r="B656" t="str">
            <v>757F</v>
          </cell>
          <cell r="E656">
            <v>532570.11</v>
          </cell>
        </row>
        <row r="657">
          <cell r="A657">
            <v>37858</v>
          </cell>
          <cell r="B657" t="str">
            <v>757F</v>
          </cell>
          <cell r="E657">
            <v>529432.51</v>
          </cell>
        </row>
        <row r="658">
          <cell r="A658">
            <v>37859</v>
          </cell>
          <cell r="B658" t="str">
            <v>757F</v>
          </cell>
          <cell r="E658">
            <v>529385.34</v>
          </cell>
        </row>
        <row r="659">
          <cell r="A659">
            <v>37860</v>
          </cell>
          <cell r="B659" t="str">
            <v>757F</v>
          </cell>
          <cell r="E659">
            <v>530311.07999999996</v>
          </cell>
        </row>
        <row r="660">
          <cell r="A660">
            <v>37861</v>
          </cell>
          <cell r="B660" t="str">
            <v>757F</v>
          </cell>
          <cell r="E660">
            <v>533703.62</v>
          </cell>
        </row>
        <row r="661">
          <cell r="A661">
            <v>37862</v>
          </cell>
          <cell r="B661" t="str">
            <v>757F</v>
          </cell>
          <cell r="E661">
            <v>534849.17000000004</v>
          </cell>
        </row>
        <row r="662">
          <cell r="A662">
            <v>37834</v>
          </cell>
          <cell r="B662" t="str">
            <v>757I</v>
          </cell>
          <cell r="E662">
            <v>329056.96000000002</v>
          </cell>
        </row>
        <row r="663">
          <cell r="A663">
            <v>37838</v>
          </cell>
          <cell r="B663" t="str">
            <v>757I</v>
          </cell>
          <cell r="E663">
            <v>329379.14</v>
          </cell>
        </row>
        <row r="664">
          <cell r="A664">
            <v>37839</v>
          </cell>
          <cell r="B664" t="str">
            <v>757I</v>
          </cell>
          <cell r="E664">
            <v>327839.13</v>
          </cell>
        </row>
        <row r="665">
          <cell r="A665">
            <v>37840</v>
          </cell>
          <cell r="B665" t="str">
            <v>757I</v>
          </cell>
          <cell r="E665">
            <v>328801.56</v>
          </cell>
        </row>
        <row r="666">
          <cell r="A666">
            <v>37841</v>
          </cell>
          <cell r="B666" t="str">
            <v>757I</v>
          </cell>
          <cell r="E666">
            <v>329795.27</v>
          </cell>
        </row>
        <row r="667">
          <cell r="A667">
            <v>37844</v>
          </cell>
          <cell r="B667" t="str">
            <v>757I</v>
          </cell>
          <cell r="E667">
            <v>331016.88</v>
          </cell>
        </row>
        <row r="668">
          <cell r="A668">
            <v>37845</v>
          </cell>
          <cell r="B668" t="str">
            <v>757I</v>
          </cell>
          <cell r="E668">
            <v>332420.13</v>
          </cell>
        </row>
        <row r="669">
          <cell r="A669">
            <v>37846</v>
          </cell>
          <cell r="B669" t="str">
            <v>757I</v>
          </cell>
          <cell r="E669">
            <v>334689.57</v>
          </cell>
        </row>
        <row r="670">
          <cell r="A670">
            <v>37847</v>
          </cell>
          <cell r="B670" t="str">
            <v>757I</v>
          </cell>
          <cell r="E670">
            <v>336875.69</v>
          </cell>
        </row>
        <row r="671">
          <cell r="A671">
            <v>37848</v>
          </cell>
          <cell r="B671" t="str">
            <v>757I</v>
          </cell>
          <cell r="E671">
            <v>336911.01</v>
          </cell>
        </row>
        <row r="672">
          <cell r="A672">
            <v>37851</v>
          </cell>
          <cell r="B672" t="str">
            <v>757I</v>
          </cell>
          <cell r="E672">
            <v>338265.61</v>
          </cell>
        </row>
        <row r="673">
          <cell r="A673">
            <v>37852</v>
          </cell>
          <cell r="B673" t="str">
            <v>757I</v>
          </cell>
          <cell r="E673">
            <v>339041.42</v>
          </cell>
        </row>
        <row r="674">
          <cell r="A674">
            <v>37853</v>
          </cell>
          <cell r="B674" t="str">
            <v>757I</v>
          </cell>
          <cell r="E674">
            <v>340052.35</v>
          </cell>
        </row>
        <row r="675">
          <cell r="A675">
            <v>37854</v>
          </cell>
          <cell r="B675" t="str">
            <v>757I</v>
          </cell>
          <cell r="E675">
            <v>341983.24</v>
          </cell>
        </row>
        <row r="676">
          <cell r="A676">
            <v>37855</v>
          </cell>
          <cell r="B676" t="str">
            <v>757I</v>
          </cell>
          <cell r="E676">
            <v>346929.82</v>
          </cell>
        </row>
        <row r="677">
          <cell r="A677">
            <v>37858</v>
          </cell>
          <cell r="B677" t="str">
            <v>757I</v>
          </cell>
          <cell r="E677">
            <v>345754.76</v>
          </cell>
        </row>
        <row r="678">
          <cell r="A678">
            <v>37859</v>
          </cell>
          <cell r="B678" t="str">
            <v>757I</v>
          </cell>
          <cell r="E678">
            <v>345722.49</v>
          </cell>
        </row>
        <row r="679">
          <cell r="A679">
            <v>37860</v>
          </cell>
          <cell r="B679" t="str">
            <v>757I</v>
          </cell>
          <cell r="E679">
            <v>346325.59</v>
          </cell>
        </row>
        <row r="680">
          <cell r="A680">
            <v>37861</v>
          </cell>
          <cell r="B680" t="str">
            <v>757I</v>
          </cell>
          <cell r="E680">
            <v>348539.66</v>
          </cell>
        </row>
        <row r="681">
          <cell r="A681">
            <v>37862</v>
          </cell>
          <cell r="B681" t="str">
            <v>757I</v>
          </cell>
          <cell r="E681">
            <v>349025.96</v>
          </cell>
        </row>
        <row r="682">
          <cell r="A682">
            <v>37834</v>
          </cell>
          <cell r="B682" t="str">
            <v>757T</v>
          </cell>
          <cell r="E682">
            <v>6483252.4199999999</v>
          </cell>
        </row>
        <row r="683">
          <cell r="A683">
            <v>37838</v>
          </cell>
          <cell r="B683" t="str">
            <v>757T</v>
          </cell>
          <cell r="E683">
            <v>6534206.6100000003</v>
          </cell>
        </row>
        <row r="684">
          <cell r="A684">
            <v>37839</v>
          </cell>
          <cell r="B684" t="str">
            <v>757T</v>
          </cell>
          <cell r="E684">
            <v>6502032.2800000003</v>
          </cell>
        </row>
        <row r="685">
          <cell r="A685">
            <v>37840</v>
          </cell>
          <cell r="B685" t="str">
            <v>757T</v>
          </cell>
          <cell r="E685">
            <v>6525605.5599999996</v>
          </cell>
        </row>
        <row r="686">
          <cell r="A686">
            <v>37841</v>
          </cell>
          <cell r="B686" t="str">
            <v>757T</v>
          </cell>
          <cell r="E686">
            <v>6564857.8499999996</v>
          </cell>
        </row>
        <row r="687">
          <cell r="A687">
            <v>37844</v>
          </cell>
          <cell r="B687" t="str">
            <v>757T</v>
          </cell>
          <cell r="E687">
            <v>6609376.7699999996</v>
          </cell>
        </row>
        <row r="688">
          <cell r="A688">
            <v>37845</v>
          </cell>
          <cell r="B688" t="str">
            <v>757T</v>
          </cell>
          <cell r="E688">
            <v>6637143.4100000001</v>
          </cell>
        </row>
        <row r="689">
          <cell r="A689">
            <v>37846</v>
          </cell>
          <cell r="B689" t="str">
            <v>757T</v>
          </cell>
          <cell r="E689">
            <v>6782891.5700000003</v>
          </cell>
        </row>
        <row r="690">
          <cell r="A690">
            <v>37847</v>
          </cell>
          <cell r="B690" t="str">
            <v>757T</v>
          </cell>
          <cell r="E690">
            <v>6826937.54</v>
          </cell>
        </row>
        <row r="691">
          <cell r="A691">
            <v>37848</v>
          </cell>
          <cell r="B691" t="str">
            <v>757T</v>
          </cell>
          <cell r="E691">
            <v>6842395.5599999996</v>
          </cell>
        </row>
        <row r="692">
          <cell r="A692">
            <v>37851</v>
          </cell>
          <cell r="B692" t="str">
            <v>757T</v>
          </cell>
          <cell r="E692">
            <v>6868930.6299999999</v>
          </cell>
        </row>
        <row r="693">
          <cell r="A693">
            <v>37852</v>
          </cell>
          <cell r="B693" t="str">
            <v>757T</v>
          </cell>
          <cell r="E693">
            <v>6884231.5999999996</v>
          </cell>
        </row>
        <row r="694">
          <cell r="A694">
            <v>37853</v>
          </cell>
          <cell r="B694" t="str">
            <v>757T</v>
          </cell>
          <cell r="E694">
            <v>6910778.7599999998</v>
          </cell>
        </row>
        <row r="695">
          <cell r="A695">
            <v>37854</v>
          </cell>
          <cell r="B695" t="str">
            <v>757T</v>
          </cell>
          <cell r="E695">
            <v>6983235.0999999996</v>
          </cell>
        </row>
        <row r="696">
          <cell r="A696">
            <v>37855</v>
          </cell>
          <cell r="B696" t="str">
            <v>757T</v>
          </cell>
          <cell r="E696">
            <v>7028733.6600000001</v>
          </cell>
        </row>
        <row r="697">
          <cell r="A697">
            <v>37858</v>
          </cell>
          <cell r="B697" t="str">
            <v>757T</v>
          </cell>
          <cell r="E697">
            <v>7045106.7800000003</v>
          </cell>
        </row>
        <row r="698">
          <cell r="A698">
            <v>37859</v>
          </cell>
          <cell r="B698" t="str">
            <v>757T</v>
          </cell>
          <cell r="E698">
            <v>7047803.9900000002</v>
          </cell>
        </row>
        <row r="699">
          <cell r="A699">
            <v>37860</v>
          </cell>
          <cell r="B699" t="str">
            <v>757T</v>
          </cell>
          <cell r="E699">
            <v>7071852.1399999997</v>
          </cell>
        </row>
        <row r="700">
          <cell r="A700">
            <v>37861</v>
          </cell>
          <cell r="B700" t="str">
            <v>757T</v>
          </cell>
          <cell r="E700">
            <v>7124895.4199999999</v>
          </cell>
        </row>
        <row r="701">
          <cell r="A701">
            <v>37862</v>
          </cell>
          <cell r="B701" t="str">
            <v>757T</v>
          </cell>
          <cell r="E701">
            <v>7149495.0099999998</v>
          </cell>
        </row>
        <row r="702">
          <cell r="A702">
            <v>37834</v>
          </cell>
          <cell r="B702" t="str">
            <v>759</v>
          </cell>
          <cell r="E702">
            <v>262693246.86000001</v>
          </cell>
        </row>
        <row r="703">
          <cell r="A703">
            <v>37838</v>
          </cell>
          <cell r="B703" t="str">
            <v>759</v>
          </cell>
          <cell r="E703">
            <v>260305577.50999999</v>
          </cell>
        </row>
        <row r="704">
          <cell r="A704">
            <v>37839</v>
          </cell>
          <cell r="B704" t="str">
            <v>759</v>
          </cell>
          <cell r="E704">
            <v>261929887.80000001</v>
          </cell>
        </row>
        <row r="705">
          <cell r="A705">
            <v>37840</v>
          </cell>
          <cell r="B705" t="str">
            <v>759</v>
          </cell>
          <cell r="E705">
            <v>261191218.44999999</v>
          </cell>
        </row>
        <row r="706">
          <cell r="A706">
            <v>37841</v>
          </cell>
          <cell r="B706" t="str">
            <v>759</v>
          </cell>
          <cell r="E706">
            <v>261997022.91</v>
          </cell>
        </row>
        <row r="707">
          <cell r="A707">
            <v>37844</v>
          </cell>
          <cell r="B707" t="str">
            <v>759</v>
          </cell>
          <cell r="E707">
            <v>260778527.40000001</v>
          </cell>
        </row>
        <row r="708">
          <cell r="A708">
            <v>37845</v>
          </cell>
          <cell r="B708" t="str">
            <v>759</v>
          </cell>
          <cell r="E708">
            <v>262492996.02000001</v>
          </cell>
        </row>
        <row r="709">
          <cell r="A709">
            <v>37846</v>
          </cell>
          <cell r="B709" t="str">
            <v>759</v>
          </cell>
          <cell r="E709">
            <v>261025158.06</v>
          </cell>
        </row>
        <row r="710">
          <cell r="A710">
            <v>37847</v>
          </cell>
          <cell r="B710" t="str">
            <v>759</v>
          </cell>
          <cell r="E710">
            <v>263416852.66</v>
          </cell>
        </row>
        <row r="711">
          <cell r="A711">
            <v>37848</v>
          </cell>
          <cell r="B711" t="str">
            <v>759</v>
          </cell>
          <cell r="E711">
            <v>262122874.87</v>
          </cell>
        </row>
        <row r="712">
          <cell r="A712">
            <v>37851</v>
          </cell>
          <cell r="B712" t="str">
            <v>759</v>
          </cell>
          <cell r="E712">
            <v>264806114.44</v>
          </cell>
        </row>
        <row r="713">
          <cell r="A713">
            <v>37852</v>
          </cell>
          <cell r="B713" t="str">
            <v>759</v>
          </cell>
          <cell r="E713">
            <v>266614822.47999999</v>
          </cell>
        </row>
        <row r="714">
          <cell r="A714">
            <v>37853</v>
          </cell>
          <cell r="B714" t="str">
            <v>759</v>
          </cell>
          <cell r="E714">
            <v>266380438.09999999</v>
          </cell>
        </row>
        <row r="715">
          <cell r="A715">
            <v>37854</v>
          </cell>
          <cell r="B715" t="str">
            <v>759</v>
          </cell>
          <cell r="E715">
            <v>267480545.46000001</v>
          </cell>
        </row>
        <row r="716">
          <cell r="A716">
            <v>37855</v>
          </cell>
          <cell r="B716" t="str">
            <v>759</v>
          </cell>
          <cell r="E716">
            <v>264854160.47999999</v>
          </cell>
        </row>
        <row r="717">
          <cell r="A717">
            <v>37858</v>
          </cell>
          <cell r="B717" t="str">
            <v>759</v>
          </cell>
          <cell r="E717">
            <v>271972340.86000001</v>
          </cell>
        </row>
        <row r="718">
          <cell r="A718">
            <v>37859</v>
          </cell>
          <cell r="B718" t="str">
            <v>759</v>
          </cell>
          <cell r="E718">
            <v>271562585.74000001</v>
          </cell>
        </row>
        <row r="719">
          <cell r="A719">
            <v>37860</v>
          </cell>
          <cell r="B719" t="str">
            <v>759</v>
          </cell>
          <cell r="E719">
            <v>272879462.67000002</v>
          </cell>
        </row>
        <row r="720">
          <cell r="A720">
            <v>37861</v>
          </cell>
          <cell r="B720" t="str">
            <v>759</v>
          </cell>
          <cell r="E720">
            <v>273606907.98000002</v>
          </cell>
        </row>
        <row r="721">
          <cell r="A721">
            <v>37862</v>
          </cell>
          <cell r="B721" t="str">
            <v>759</v>
          </cell>
          <cell r="E721">
            <v>271873748</v>
          </cell>
        </row>
        <row r="722">
          <cell r="A722">
            <v>37834</v>
          </cell>
          <cell r="B722" t="str">
            <v>818</v>
          </cell>
          <cell r="E722">
            <v>72864458.400000006</v>
          </cell>
        </row>
        <row r="723">
          <cell r="A723">
            <v>37838</v>
          </cell>
          <cell r="B723" t="str">
            <v>818</v>
          </cell>
          <cell r="E723">
            <v>72063355.569999993</v>
          </cell>
        </row>
        <row r="724">
          <cell r="A724">
            <v>37839</v>
          </cell>
          <cell r="B724" t="str">
            <v>818</v>
          </cell>
          <cell r="E724">
            <v>71857890.400000006</v>
          </cell>
        </row>
        <row r="725">
          <cell r="A725">
            <v>37840</v>
          </cell>
          <cell r="B725" t="str">
            <v>818</v>
          </cell>
          <cell r="E725">
            <v>71726071.950000003</v>
          </cell>
        </row>
        <row r="726">
          <cell r="A726">
            <v>37841</v>
          </cell>
          <cell r="B726" t="str">
            <v>818</v>
          </cell>
          <cell r="E726">
            <v>71930797.840000004</v>
          </cell>
        </row>
        <row r="727">
          <cell r="A727">
            <v>37844</v>
          </cell>
          <cell r="B727" t="str">
            <v>818</v>
          </cell>
          <cell r="E727">
            <v>72071028.569999993</v>
          </cell>
        </row>
        <row r="728">
          <cell r="A728">
            <v>37845</v>
          </cell>
          <cell r="B728" t="str">
            <v>818</v>
          </cell>
          <cell r="E728">
            <v>72655996.030000001</v>
          </cell>
        </row>
        <row r="729">
          <cell r="A729">
            <v>37846</v>
          </cell>
          <cell r="B729" t="str">
            <v>818</v>
          </cell>
          <cell r="E729">
            <v>72480318.700000003</v>
          </cell>
        </row>
        <row r="730">
          <cell r="A730">
            <v>37847</v>
          </cell>
          <cell r="B730" t="str">
            <v>818</v>
          </cell>
          <cell r="E730">
            <v>73244457.450000003</v>
          </cell>
        </row>
        <row r="731">
          <cell r="A731">
            <v>37848</v>
          </cell>
          <cell r="B731" t="str">
            <v>818</v>
          </cell>
          <cell r="E731">
            <v>73048589.290000007</v>
          </cell>
        </row>
        <row r="732">
          <cell r="A732">
            <v>37851</v>
          </cell>
          <cell r="B732" t="str">
            <v>818</v>
          </cell>
          <cell r="E732">
            <v>73916332.849999994</v>
          </cell>
        </row>
        <row r="733">
          <cell r="A733">
            <v>37852</v>
          </cell>
          <cell r="B733" t="str">
            <v>818</v>
          </cell>
          <cell r="E733">
            <v>74620014.400000006</v>
          </cell>
        </row>
        <row r="734">
          <cell r="A734">
            <v>37853</v>
          </cell>
          <cell r="B734" t="str">
            <v>818</v>
          </cell>
          <cell r="E734">
            <v>74534896.359999999</v>
          </cell>
        </row>
        <row r="735">
          <cell r="A735">
            <v>37854</v>
          </cell>
          <cell r="B735" t="str">
            <v>818</v>
          </cell>
          <cell r="E735">
            <v>74965074.560000002</v>
          </cell>
        </row>
        <row r="736">
          <cell r="A736">
            <v>37855</v>
          </cell>
          <cell r="B736" t="str">
            <v>818</v>
          </cell>
          <cell r="E736">
            <v>74385633.359999999</v>
          </cell>
        </row>
        <row r="737">
          <cell r="A737">
            <v>37858</v>
          </cell>
          <cell r="B737" t="str">
            <v>818</v>
          </cell>
          <cell r="E737">
            <v>75881221.120000005</v>
          </cell>
        </row>
        <row r="738">
          <cell r="A738">
            <v>37859</v>
          </cell>
          <cell r="B738" t="str">
            <v>818</v>
          </cell>
          <cell r="E738">
            <v>75522682.319999993</v>
          </cell>
        </row>
        <row r="739">
          <cell r="A739">
            <v>37860</v>
          </cell>
          <cell r="B739" t="str">
            <v>818</v>
          </cell>
          <cell r="E739">
            <v>76198637.989999995</v>
          </cell>
        </row>
        <row r="740">
          <cell r="A740">
            <v>37861</v>
          </cell>
          <cell r="B740" t="str">
            <v>818</v>
          </cell>
          <cell r="E740">
            <v>76319260.519999996</v>
          </cell>
        </row>
        <row r="741">
          <cell r="A741">
            <v>37862</v>
          </cell>
          <cell r="B741" t="str">
            <v>818</v>
          </cell>
          <cell r="E741">
            <v>76044698.849999994</v>
          </cell>
        </row>
        <row r="742">
          <cell r="A742">
            <v>37834</v>
          </cell>
          <cell r="B742" t="str">
            <v>964S</v>
          </cell>
          <cell r="E742">
            <v>38452047.479999997</v>
          </cell>
        </row>
        <row r="743">
          <cell r="A743">
            <v>37838</v>
          </cell>
          <cell r="B743" t="str">
            <v>964S</v>
          </cell>
          <cell r="E743">
            <v>38607700.399999999</v>
          </cell>
        </row>
        <row r="744">
          <cell r="A744">
            <v>37839</v>
          </cell>
          <cell r="B744" t="str">
            <v>964S</v>
          </cell>
          <cell r="E744">
            <v>38613017.18</v>
          </cell>
        </row>
        <row r="745">
          <cell r="A745">
            <v>37840</v>
          </cell>
          <cell r="B745" t="str">
            <v>964S</v>
          </cell>
          <cell r="E745">
            <v>38751790.729999997</v>
          </cell>
        </row>
        <row r="746">
          <cell r="A746">
            <v>37841</v>
          </cell>
          <cell r="B746" t="str">
            <v>964S</v>
          </cell>
          <cell r="E746">
            <v>38907051.789999999</v>
          </cell>
        </row>
        <row r="747">
          <cell r="A747">
            <v>37844</v>
          </cell>
          <cell r="B747" t="str">
            <v>964S</v>
          </cell>
          <cell r="E747">
            <v>39049780.869999997</v>
          </cell>
        </row>
        <row r="748">
          <cell r="A748">
            <v>37845</v>
          </cell>
          <cell r="B748" t="str">
            <v>964S</v>
          </cell>
          <cell r="E748">
            <v>39133256.460000001</v>
          </cell>
        </row>
        <row r="749">
          <cell r="A749">
            <v>37846</v>
          </cell>
          <cell r="B749" t="str">
            <v>964S</v>
          </cell>
          <cell r="E749">
            <v>39061612.469999999</v>
          </cell>
        </row>
        <row r="750">
          <cell r="A750">
            <v>37847</v>
          </cell>
          <cell r="B750" t="str">
            <v>964S</v>
          </cell>
          <cell r="E750">
            <v>39125005.32</v>
          </cell>
        </row>
        <row r="751">
          <cell r="A751">
            <v>37848</v>
          </cell>
          <cell r="B751" t="str">
            <v>964S</v>
          </cell>
          <cell r="E751">
            <v>39140892.43</v>
          </cell>
        </row>
        <row r="752">
          <cell r="A752">
            <v>37851</v>
          </cell>
          <cell r="B752" t="str">
            <v>964S</v>
          </cell>
          <cell r="E752">
            <v>39299985.200000003</v>
          </cell>
        </row>
        <row r="753">
          <cell r="A753">
            <v>37852</v>
          </cell>
          <cell r="B753" t="str">
            <v>964S</v>
          </cell>
          <cell r="E753">
            <v>39524506.149999999</v>
          </cell>
        </row>
        <row r="754">
          <cell r="A754">
            <v>37853</v>
          </cell>
          <cell r="B754" t="str">
            <v>964S</v>
          </cell>
          <cell r="E754">
            <v>39583358.619999997</v>
          </cell>
        </row>
        <row r="755">
          <cell r="A755">
            <v>37854</v>
          </cell>
          <cell r="B755" t="str">
            <v>964S</v>
          </cell>
          <cell r="E755">
            <v>39697078.509999998</v>
          </cell>
        </row>
        <row r="756">
          <cell r="A756">
            <v>37855</v>
          </cell>
          <cell r="B756" t="str">
            <v>964S</v>
          </cell>
          <cell r="E756">
            <v>39606713.969999999</v>
          </cell>
        </row>
        <row r="757">
          <cell r="A757">
            <v>37858</v>
          </cell>
          <cell r="B757" t="str">
            <v>964S</v>
          </cell>
          <cell r="E757">
            <v>39475215.130000003</v>
          </cell>
        </row>
        <row r="758">
          <cell r="A758">
            <v>37859</v>
          </cell>
          <cell r="B758" t="str">
            <v>964S</v>
          </cell>
          <cell r="E758">
            <v>39428452.100000001</v>
          </cell>
        </row>
        <row r="759">
          <cell r="A759">
            <v>37860</v>
          </cell>
          <cell r="B759" t="str">
            <v>964S</v>
          </cell>
          <cell r="E759">
            <v>39516694.950000003</v>
          </cell>
        </row>
        <row r="760">
          <cell r="A760">
            <v>37861</v>
          </cell>
          <cell r="B760" t="str">
            <v>964S</v>
          </cell>
          <cell r="E760">
            <v>39707981.57</v>
          </cell>
        </row>
        <row r="761">
          <cell r="A761">
            <v>37862</v>
          </cell>
          <cell r="B761" t="str">
            <v>964S</v>
          </cell>
          <cell r="E761">
            <v>39944683.159999996</v>
          </cell>
        </row>
        <row r="762">
          <cell r="A762">
            <v>37834</v>
          </cell>
          <cell r="B762" t="str">
            <v>988S</v>
          </cell>
          <cell r="E762">
            <v>12994871.9</v>
          </cell>
        </row>
        <row r="763">
          <cell r="A763">
            <v>37838</v>
          </cell>
          <cell r="B763" t="str">
            <v>988S</v>
          </cell>
          <cell r="E763">
            <v>13007294.98</v>
          </cell>
        </row>
        <row r="764">
          <cell r="A764">
            <v>37839</v>
          </cell>
          <cell r="B764" t="str">
            <v>988S</v>
          </cell>
          <cell r="E764">
            <v>13034020.6</v>
          </cell>
        </row>
        <row r="765">
          <cell r="A765">
            <v>37840</v>
          </cell>
          <cell r="B765" t="str">
            <v>988S</v>
          </cell>
          <cell r="E765">
            <v>13036907.07</v>
          </cell>
        </row>
        <row r="766">
          <cell r="A766">
            <v>37841</v>
          </cell>
          <cell r="B766" t="str">
            <v>988S</v>
          </cell>
          <cell r="E766">
            <v>13107763.550000001</v>
          </cell>
        </row>
        <row r="767">
          <cell r="A767">
            <v>37844</v>
          </cell>
          <cell r="B767" t="str">
            <v>988S</v>
          </cell>
          <cell r="E767">
            <v>13149299.029999999</v>
          </cell>
        </row>
        <row r="768">
          <cell r="A768">
            <v>37845</v>
          </cell>
          <cell r="B768" t="str">
            <v>988S</v>
          </cell>
          <cell r="E768">
            <v>13179559.279999999</v>
          </cell>
        </row>
        <row r="769">
          <cell r="A769">
            <v>37846</v>
          </cell>
          <cell r="B769" t="str">
            <v>988S</v>
          </cell>
          <cell r="E769">
            <v>13163385.630000001</v>
          </cell>
        </row>
        <row r="770">
          <cell r="A770">
            <v>37847</v>
          </cell>
          <cell r="B770" t="str">
            <v>988S</v>
          </cell>
          <cell r="E770">
            <v>13184262.119999999</v>
          </cell>
        </row>
        <row r="771">
          <cell r="A771">
            <v>37848</v>
          </cell>
          <cell r="B771" t="str">
            <v>988S</v>
          </cell>
          <cell r="E771">
            <v>13185733.640000001</v>
          </cell>
        </row>
        <row r="772">
          <cell r="A772">
            <v>37851</v>
          </cell>
          <cell r="B772" t="str">
            <v>988S</v>
          </cell>
          <cell r="E772">
            <v>13239798.880000001</v>
          </cell>
        </row>
        <row r="773">
          <cell r="A773">
            <v>37852</v>
          </cell>
          <cell r="B773" t="str">
            <v>988S</v>
          </cell>
          <cell r="E773">
            <v>13317439.02</v>
          </cell>
        </row>
        <row r="774">
          <cell r="A774">
            <v>37853</v>
          </cell>
          <cell r="B774" t="str">
            <v>988S</v>
          </cell>
          <cell r="E774">
            <v>13324805.25</v>
          </cell>
        </row>
        <row r="775">
          <cell r="A775">
            <v>37854</v>
          </cell>
          <cell r="B775" t="str">
            <v>988S</v>
          </cell>
          <cell r="E775">
            <v>13365776.619999999</v>
          </cell>
        </row>
        <row r="776">
          <cell r="A776">
            <v>37855</v>
          </cell>
          <cell r="B776" t="str">
            <v>988S</v>
          </cell>
          <cell r="E776">
            <v>13323247.51</v>
          </cell>
        </row>
        <row r="777">
          <cell r="A777">
            <v>37858</v>
          </cell>
          <cell r="B777" t="str">
            <v>988S</v>
          </cell>
          <cell r="E777">
            <v>13263823.439999999</v>
          </cell>
        </row>
        <row r="778">
          <cell r="A778">
            <v>37859</v>
          </cell>
          <cell r="B778" t="str">
            <v>988S</v>
          </cell>
          <cell r="E778">
            <v>13251771.949999999</v>
          </cell>
        </row>
        <row r="779">
          <cell r="A779">
            <v>37860</v>
          </cell>
          <cell r="B779" t="str">
            <v>988S</v>
          </cell>
          <cell r="E779">
            <v>13280872.33</v>
          </cell>
        </row>
        <row r="780">
          <cell r="A780">
            <v>37861</v>
          </cell>
          <cell r="B780" t="str">
            <v>988S</v>
          </cell>
          <cell r="E780">
            <v>13311057.970000001</v>
          </cell>
        </row>
        <row r="781">
          <cell r="A781">
            <v>37862</v>
          </cell>
          <cell r="B781" t="str">
            <v>988S</v>
          </cell>
          <cell r="E781">
            <v>13402896.970000001</v>
          </cell>
        </row>
        <row r="782">
          <cell r="A782">
            <v>37834</v>
          </cell>
          <cell r="B782" t="str">
            <v>C1018</v>
          </cell>
          <cell r="E782">
            <v>10299288.57</v>
          </cell>
        </row>
        <row r="783">
          <cell r="A783">
            <v>37838</v>
          </cell>
          <cell r="B783" t="str">
            <v>C1018</v>
          </cell>
          <cell r="E783">
            <v>10210615.18</v>
          </cell>
        </row>
        <row r="784">
          <cell r="A784">
            <v>37839</v>
          </cell>
          <cell r="B784" t="str">
            <v>C1018</v>
          </cell>
          <cell r="E784">
            <v>10151277.630000001</v>
          </cell>
        </row>
        <row r="785">
          <cell r="A785">
            <v>37840</v>
          </cell>
          <cell r="B785" t="str">
            <v>C1018</v>
          </cell>
          <cell r="E785">
            <v>10141828.23</v>
          </cell>
        </row>
        <row r="786">
          <cell r="A786">
            <v>37841</v>
          </cell>
          <cell r="B786" t="str">
            <v>C1018</v>
          </cell>
          <cell r="E786">
            <v>10181427.59</v>
          </cell>
        </row>
        <row r="787">
          <cell r="A787">
            <v>37844</v>
          </cell>
          <cell r="B787" t="str">
            <v>C1018</v>
          </cell>
          <cell r="E787">
            <v>10295399.779999999</v>
          </cell>
        </row>
        <row r="788">
          <cell r="A788">
            <v>37845</v>
          </cell>
          <cell r="B788" t="str">
            <v>C1018</v>
          </cell>
          <cell r="E788">
            <v>10335791.119999999</v>
          </cell>
        </row>
        <row r="789">
          <cell r="A789">
            <v>37846</v>
          </cell>
          <cell r="B789" t="str">
            <v>C1018</v>
          </cell>
          <cell r="E789">
            <v>10387163.4</v>
          </cell>
        </row>
        <row r="790">
          <cell r="A790">
            <v>37847</v>
          </cell>
          <cell r="B790" t="str">
            <v>C1018</v>
          </cell>
          <cell r="E790">
            <v>10502180.99</v>
          </cell>
        </row>
        <row r="791">
          <cell r="A791">
            <v>37848</v>
          </cell>
          <cell r="B791" t="str">
            <v>C1018</v>
          </cell>
          <cell r="E791">
            <v>10490122.949999999</v>
          </cell>
        </row>
        <row r="792">
          <cell r="A792">
            <v>37851</v>
          </cell>
          <cell r="B792" t="str">
            <v>C1018</v>
          </cell>
          <cell r="E792">
            <v>10623332.91</v>
          </cell>
        </row>
        <row r="793">
          <cell r="A793">
            <v>37852</v>
          </cell>
          <cell r="B793" t="str">
            <v>C1018</v>
          </cell>
          <cell r="E793">
            <v>10691936.26</v>
          </cell>
        </row>
        <row r="794">
          <cell r="A794">
            <v>37853</v>
          </cell>
          <cell r="B794" t="str">
            <v>C1018</v>
          </cell>
          <cell r="E794">
            <v>10713350.720000001</v>
          </cell>
        </row>
        <row r="795">
          <cell r="A795">
            <v>37854</v>
          </cell>
          <cell r="B795" t="str">
            <v>C1018</v>
          </cell>
          <cell r="E795">
            <v>10807175.470000001</v>
          </cell>
        </row>
        <row r="796">
          <cell r="A796">
            <v>37855</v>
          </cell>
          <cell r="B796" t="str">
            <v>C1018</v>
          </cell>
          <cell r="E796">
            <v>10762927.24</v>
          </cell>
        </row>
        <row r="797">
          <cell r="A797">
            <v>37858</v>
          </cell>
          <cell r="B797" t="str">
            <v>C1018</v>
          </cell>
          <cell r="E797">
            <v>10690615.859999999</v>
          </cell>
        </row>
        <row r="798">
          <cell r="A798">
            <v>37859</v>
          </cell>
          <cell r="B798" t="str">
            <v>C1018</v>
          </cell>
          <cell r="E798">
            <v>10590767.92</v>
          </cell>
        </row>
        <row r="799">
          <cell r="A799">
            <v>37860</v>
          </cell>
          <cell r="B799" t="str">
            <v>C1018</v>
          </cell>
          <cell r="E799">
            <v>10672548.15</v>
          </cell>
        </row>
        <row r="800">
          <cell r="A800">
            <v>37861</v>
          </cell>
          <cell r="B800" t="str">
            <v>C1018</v>
          </cell>
          <cell r="E800">
            <v>10718905.23</v>
          </cell>
        </row>
        <row r="801">
          <cell r="A801">
            <v>37862</v>
          </cell>
          <cell r="B801" t="str">
            <v>C1018</v>
          </cell>
          <cell r="E801">
            <v>10740856.33</v>
          </cell>
        </row>
        <row r="802">
          <cell r="A802">
            <v>37834</v>
          </cell>
          <cell r="B802" t="str">
            <v>C1022</v>
          </cell>
          <cell r="E802">
            <v>15539915.210000001</v>
          </cell>
        </row>
        <row r="803">
          <cell r="A803">
            <v>37838</v>
          </cell>
          <cell r="B803" t="str">
            <v>C1022</v>
          </cell>
          <cell r="E803">
            <v>15412972.300000001</v>
          </cell>
        </row>
        <row r="804">
          <cell r="A804">
            <v>37839</v>
          </cell>
          <cell r="B804" t="str">
            <v>C1022</v>
          </cell>
          <cell r="E804">
            <v>15489936.029999999</v>
          </cell>
        </row>
        <row r="805">
          <cell r="A805">
            <v>37840</v>
          </cell>
          <cell r="B805" t="str">
            <v>C1022</v>
          </cell>
          <cell r="E805">
            <v>15449479.529999999</v>
          </cell>
        </row>
        <row r="806">
          <cell r="A806">
            <v>37841</v>
          </cell>
          <cell r="B806" t="str">
            <v>C1022</v>
          </cell>
          <cell r="E806">
            <v>15497542.890000001</v>
          </cell>
        </row>
        <row r="807">
          <cell r="A807">
            <v>37844</v>
          </cell>
          <cell r="B807" t="str">
            <v>C1022</v>
          </cell>
          <cell r="E807">
            <v>15426952.09</v>
          </cell>
        </row>
        <row r="808">
          <cell r="A808">
            <v>37845</v>
          </cell>
          <cell r="B808" t="str">
            <v>C1022</v>
          </cell>
          <cell r="E808">
            <v>15587371.949999999</v>
          </cell>
        </row>
        <row r="809">
          <cell r="A809">
            <v>37846</v>
          </cell>
          <cell r="B809" t="str">
            <v>C1022</v>
          </cell>
          <cell r="E809">
            <v>15476590.41</v>
          </cell>
        </row>
        <row r="810">
          <cell r="A810">
            <v>37847</v>
          </cell>
          <cell r="B810" t="str">
            <v>C1022</v>
          </cell>
          <cell r="E810">
            <v>15624702.880000001</v>
          </cell>
        </row>
        <row r="811">
          <cell r="A811">
            <v>37848</v>
          </cell>
          <cell r="B811" t="str">
            <v>C1022</v>
          </cell>
          <cell r="E811">
            <v>15535840.25</v>
          </cell>
        </row>
        <row r="812">
          <cell r="A812">
            <v>37851</v>
          </cell>
          <cell r="B812" t="str">
            <v>C1022</v>
          </cell>
          <cell r="E812">
            <v>15703109.609999999</v>
          </cell>
        </row>
        <row r="813">
          <cell r="A813">
            <v>37852</v>
          </cell>
          <cell r="B813" t="str">
            <v>C1022</v>
          </cell>
          <cell r="E813">
            <v>15848439.99</v>
          </cell>
        </row>
        <row r="814">
          <cell r="A814">
            <v>37853</v>
          </cell>
          <cell r="B814" t="str">
            <v>C1022</v>
          </cell>
          <cell r="E814">
            <v>15820907.52</v>
          </cell>
        </row>
        <row r="815">
          <cell r="A815">
            <v>37854</v>
          </cell>
          <cell r="B815" t="str">
            <v>C1022</v>
          </cell>
          <cell r="E815">
            <v>15934145.25</v>
          </cell>
        </row>
        <row r="816">
          <cell r="A816">
            <v>37855</v>
          </cell>
          <cell r="B816" t="str">
            <v>C1022</v>
          </cell>
          <cell r="E816">
            <v>15783814.32</v>
          </cell>
        </row>
        <row r="817">
          <cell r="A817">
            <v>37858</v>
          </cell>
          <cell r="B817" t="str">
            <v>C1022</v>
          </cell>
          <cell r="E817">
            <v>15616294.369999999</v>
          </cell>
        </row>
        <row r="818">
          <cell r="A818">
            <v>37859</v>
          </cell>
          <cell r="B818" t="str">
            <v>C1022</v>
          </cell>
          <cell r="E818">
            <v>15536895.279999999</v>
          </cell>
        </row>
        <row r="819">
          <cell r="A819">
            <v>37860</v>
          </cell>
          <cell r="B819" t="str">
            <v>C1022</v>
          </cell>
          <cell r="E819">
            <v>15589327.16</v>
          </cell>
        </row>
        <row r="820">
          <cell r="A820">
            <v>37861</v>
          </cell>
          <cell r="B820" t="str">
            <v>C1022</v>
          </cell>
          <cell r="E820">
            <v>15645530.859999999</v>
          </cell>
        </row>
        <row r="821">
          <cell r="A821">
            <v>37862</v>
          </cell>
          <cell r="B821" t="str">
            <v>C1022</v>
          </cell>
          <cell r="E821">
            <v>15545595.33</v>
          </cell>
        </row>
        <row r="822">
          <cell r="A822">
            <v>37834</v>
          </cell>
          <cell r="B822" t="str">
            <v>C1023</v>
          </cell>
          <cell r="E822">
            <v>81378055.269999996</v>
          </cell>
        </row>
        <row r="823">
          <cell r="A823">
            <v>37838</v>
          </cell>
          <cell r="B823" t="str">
            <v>C1023</v>
          </cell>
          <cell r="E823">
            <v>80456900.709999993</v>
          </cell>
        </row>
        <row r="824">
          <cell r="A824">
            <v>37839</v>
          </cell>
          <cell r="B824" t="str">
            <v>C1023</v>
          </cell>
          <cell r="E824">
            <v>78582063.620000005</v>
          </cell>
        </row>
        <row r="825">
          <cell r="A825">
            <v>37840</v>
          </cell>
          <cell r="B825" t="str">
            <v>C1023</v>
          </cell>
          <cell r="E825">
            <v>78107085.120000005</v>
          </cell>
        </row>
        <row r="826">
          <cell r="A826">
            <v>37841</v>
          </cell>
          <cell r="B826" t="str">
            <v>C1023</v>
          </cell>
          <cell r="E826">
            <v>77811027.799999997</v>
          </cell>
        </row>
        <row r="827">
          <cell r="A827">
            <v>37844</v>
          </cell>
          <cell r="B827" t="str">
            <v>C1023</v>
          </cell>
          <cell r="E827">
            <v>77928057.370000005</v>
          </cell>
        </row>
        <row r="828">
          <cell r="A828">
            <v>37845</v>
          </cell>
          <cell r="B828" t="str">
            <v>C1023</v>
          </cell>
          <cell r="E828">
            <v>78826672.969999999</v>
          </cell>
        </row>
        <row r="829">
          <cell r="A829">
            <v>37846</v>
          </cell>
          <cell r="B829" t="str">
            <v>C1023</v>
          </cell>
          <cell r="E829">
            <v>79029357.390000001</v>
          </cell>
        </row>
        <row r="830">
          <cell r="A830">
            <v>37847</v>
          </cell>
          <cell r="B830" t="str">
            <v>C1023</v>
          </cell>
          <cell r="E830">
            <v>80082454.120000005</v>
          </cell>
        </row>
        <row r="831">
          <cell r="A831">
            <v>37848</v>
          </cell>
          <cell r="B831" t="str">
            <v>C1023</v>
          </cell>
          <cell r="E831">
            <v>79762101.730000004</v>
          </cell>
        </row>
        <row r="832">
          <cell r="A832">
            <v>37851</v>
          </cell>
          <cell r="B832" t="str">
            <v>C1023</v>
          </cell>
          <cell r="E832">
            <v>81000682.189999998</v>
          </cell>
        </row>
        <row r="833">
          <cell r="A833">
            <v>37852</v>
          </cell>
          <cell r="B833" t="str">
            <v>C1023</v>
          </cell>
          <cell r="E833">
            <v>82459270.409999996</v>
          </cell>
        </row>
        <row r="834">
          <cell r="A834">
            <v>37853</v>
          </cell>
          <cell r="B834" t="str">
            <v>C1023</v>
          </cell>
          <cell r="E834">
            <v>82750404.209999993</v>
          </cell>
        </row>
        <row r="835">
          <cell r="A835">
            <v>37854</v>
          </cell>
          <cell r="B835" t="str">
            <v>C1023</v>
          </cell>
          <cell r="E835">
            <v>84137448.540000007</v>
          </cell>
        </row>
        <row r="836">
          <cell r="A836">
            <v>37855</v>
          </cell>
          <cell r="B836" t="str">
            <v>C1023</v>
          </cell>
          <cell r="E836">
            <v>83360990.540000007</v>
          </cell>
        </row>
        <row r="837">
          <cell r="A837">
            <v>37858</v>
          </cell>
          <cell r="B837" t="str">
            <v>C1023</v>
          </cell>
          <cell r="E837">
            <v>82019571.030000001</v>
          </cell>
        </row>
        <row r="838">
          <cell r="A838">
            <v>37859</v>
          </cell>
          <cell r="B838" t="str">
            <v>C1023</v>
          </cell>
          <cell r="E838">
            <v>81830281</v>
          </cell>
        </row>
        <row r="839">
          <cell r="A839">
            <v>37860</v>
          </cell>
          <cell r="B839" t="str">
            <v>C1023</v>
          </cell>
          <cell r="E839">
            <v>82856582.170000002</v>
          </cell>
        </row>
        <row r="840">
          <cell r="A840">
            <v>37861</v>
          </cell>
          <cell r="B840" t="str">
            <v>C1023</v>
          </cell>
          <cell r="E840">
            <v>83308458.790000007</v>
          </cell>
        </row>
        <row r="841">
          <cell r="A841">
            <v>37862</v>
          </cell>
          <cell r="B841" t="str">
            <v>C1023</v>
          </cell>
          <cell r="E841">
            <v>83063677.510000005</v>
          </cell>
        </row>
        <row r="842">
          <cell r="A842">
            <v>37834</v>
          </cell>
          <cell r="B842" t="str">
            <v>C1024</v>
          </cell>
          <cell r="E842">
            <v>84899067.799999997</v>
          </cell>
        </row>
        <row r="843">
          <cell r="A843">
            <v>37838</v>
          </cell>
          <cell r="B843" t="str">
            <v>C1024</v>
          </cell>
          <cell r="E843">
            <v>84740084.760000005</v>
          </cell>
        </row>
        <row r="844">
          <cell r="A844">
            <v>37839</v>
          </cell>
          <cell r="B844" t="str">
            <v>C1024</v>
          </cell>
          <cell r="E844">
            <v>84196994.25</v>
          </cell>
        </row>
        <row r="845">
          <cell r="A845">
            <v>37840</v>
          </cell>
          <cell r="B845" t="str">
            <v>C1024</v>
          </cell>
          <cell r="E845">
            <v>84176882.469999999</v>
          </cell>
        </row>
        <row r="846">
          <cell r="A846">
            <v>37841</v>
          </cell>
          <cell r="B846" t="str">
            <v>C1024</v>
          </cell>
          <cell r="E846">
            <v>84876911.579999998</v>
          </cell>
        </row>
        <row r="847">
          <cell r="A847">
            <v>37844</v>
          </cell>
          <cell r="B847" t="str">
            <v>C1024</v>
          </cell>
          <cell r="E847">
            <v>85956547.019999996</v>
          </cell>
        </row>
        <row r="848">
          <cell r="A848">
            <v>37845</v>
          </cell>
          <cell r="B848" t="str">
            <v>C1024</v>
          </cell>
          <cell r="E848">
            <v>87123732.209999993</v>
          </cell>
        </row>
        <row r="849">
          <cell r="A849">
            <v>37846</v>
          </cell>
          <cell r="B849" t="str">
            <v>C1024</v>
          </cell>
          <cell r="E849">
            <v>88161695.590000004</v>
          </cell>
        </row>
        <row r="850">
          <cell r="A850">
            <v>37847</v>
          </cell>
          <cell r="B850" t="str">
            <v>C1024</v>
          </cell>
          <cell r="E850">
            <v>88986859.400000006</v>
          </cell>
        </row>
        <row r="851">
          <cell r="A851">
            <v>37848</v>
          </cell>
          <cell r="B851" t="str">
            <v>C1024</v>
          </cell>
          <cell r="E851">
            <v>89246894.900000006</v>
          </cell>
        </row>
        <row r="852">
          <cell r="A852">
            <v>37851</v>
          </cell>
          <cell r="B852" t="str">
            <v>C1024</v>
          </cell>
          <cell r="E852">
            <v>90111507.090000004</v>
          </cell>
        </row>
        <row r="853">
          <cell r="A853">
            <v>37852</v>
          </cell>
          <cell r="B853" t="str">
            <v>C1024</v>
          </cell>
          <cell r="E853">
            <v>90800650.890000001</v>
          </cell>
        </row>
        <row r="854">
          <cell r="A854">
            <v>37853</v>
          </cell>
          <cell r="B854" t="str">
            <v>C1024</v>
          </cell>
          <cell r="E854">
            <v>92571770.739999995</v>
          </cell>
        </row>
        <row r="855">
          <cell r="A855">
            <v>37854</v>
          </cell>
          <cell r="B855" t="str">
            <v>C1024</v>
          </cell>
          <cell r="E855">
            <v>93764133.019999996</v>
          </cell>
        </row>
        <row r="856">
          <cell r="A856">
            <v>37855</v>
          </cell>
          <cell r="B856" t="str">
            <v>C1024</v>
          </cell>
          <cell r="E856">
            <v>94697062.099999994</v>
          </cell>
        </row>
        <row r="857">
          <cell r="A857">
            <v>37858</v>
          </cell>
          <cell r="B857" t="str">
            <v>C1024</v>
          </cell>
          <cell r="E857">
            <v>94273844.010000005</v>
          </cell>
        </row>
        <row r="858">
          <cell r="A858">
            <v>37859</v>
          </cell>
          <cell r="B858" t="str">
            <v>C1024</v>
          </cell>
          <cell r="E858">
            <v>94752297.129999995</v>
          </cell>
        </row>
        <row r="859">
          <cell r="A859">
            <v>37860</v>
          </cell>
          <cell r="B859" t="str">
            <v>C1024</v>
          </cell>
          <cell r="E859">
            <v>95218065.239999995</v>
          </cell>
        </row>
        <row r="860">
          <cell r="A860">
            <v>37861</v>
          </cell>
          <cell r="B860" t="str">
            <v>C1024</v>
          </cell>
          <cell r="E860">
            <v>95406094.049999997</v>
          </cell>
        </row>
        <row r="861">
          <cell r="A861">
            <v>37862</v>
          </cell>
          <cell r="B861" t="str">
            <v>C1024</v>
          </cell>
          <cell r="E861">
            <v>96285627.890000001</v>
          </cell>
        </row>
        <row r="862">
          <cell r="A862">
            <v>37834</v>
          </cell>
          <cell r="B862" t="str">
            <v>C1026</v>
          </cell>
          <cell r="E862">
            <v>2102238.9500000002</v>
          </cell>
        </row>
        <row r="863">
          <cell r="A863">
            <v>37838</v>
          </cell>
          <cell r="B863" t="str">
            <v>C1026</v>
          </cell>
          <cell r="E863">
            <v>2134320.42</v>
          </cell>
        </row>
        <row r="864">
          <cell r="A864">
            <v>37839</v>
          </cell>
          <cell r="B864" t="str">
            <v>C1026</v>
          </cell>
          <cell r="E864">
            <v>2108482.88</v>
          </cell>
        </row>
        <row r="865">
          <cell r="A865">
            <v>37840</v>
          </cell>
          <cell r="B865" t="str">
            <v>C1026</v>
          </cell>
          <cell r="E865">
            <v>2099367.35</v>
          </cell>
        </row>
        <row r="866">
          <cell r="A866">
            <v>37841</v>
          </cell>
          <cell r="B866" t="str">
            <v>C1026</v>
          </cell>
          <cell r="E866">
            <v>2109084.98</v>
          </cell>
        </row>
        <row r="867">
          <cell r="A867">
            <v>37844</v>
          </cell>
          <cell r="B867" t="str">
            <v>C1026</v>
          </cell>
          <cell r="E867">
            <v>2107627.2599999998</v>
          </cell>
        </row>
        <row r="868">
          <cell r="A868">
            <v>37845</v>
          </cell>
          <cell r="B868" t="str">
            <v>C1026</v>
          </cell>
          <cell r="E868">
            <v>2112552.6800000002</v>
          </cell>
        </row>
        <row r="869">
          <cell r="A869">
            <v>37846</v>
          </cell>
          <cell r="B869" t="str">
            <v>C1026</v>
          </cell>
          <cell r="E869">
            <v>2114714.0499999998</v>
          </cell>
        </row>
        <row r="870">
          <cell r="A870">
            <v>37847</v>
          </cell>
          <cell r="B870" t="str">
            <v>C1026</v>
          </cell>
          <cell r="E870">
            <v>2148127.71</v>
          </cell>
        </row>
        <row r="871">
          <cell r="A871">
            <v>37848</v>
          </cell>
          <cell r="B871" t="str">
            <v>C1026</v>
          </cell>
          <cell r="E871">
            <v>2142391.17</v>
          </cell>
        </row>
        <row r="872">
          <cell r="A872">
            <v>37851</v>
          </cell>
          <cell r="B872" t="str">
            <v>C1026</v>
          </cell>
          <cell r="E872">
            <v>2147881.25</v>
          </cell>
        </row>
        <row r="873">
          <cell r="A873">
            <v>37852</v>
          </cell>
          <cell r="B873" t="str">
            <v>C1026</v>
          </cell>
          <cell r="E873">
            <v>2157504.23</v>
          </cell>
        </row>
        <row r="874">
          <cell r="A874">
            <v>37853</v>
          </cell>
          <cell r="B874" t="str">
            <v>C1026</v>
          </cell>
          <cell r="E874">
            <v>2141996.88</v>
          </cell>
        </row>
        <row r="875">
          <cell r="A875">
            <v>37854</v>
          </cell>
          <cell r="B875" t="str">
            <v>C1026</v>
          </cell>
          <cell r="E875">
            <v>2142592.9</v>
          </cell>
        </row>
        <row r="876">
          <cell r="A876">
            <v>37855</v>
          </cell>
          <cell r="B876" t="str">
            <v>C1026</v>
          </cell>
          <cell r="E876">
            <v>2132240.35</v>
          </cell>
        </row>
        <row r="877">
          <cell r="A877">
            <v>37858</v>
          </cell>
          <cell r="B877" t="str">
            <v>C1026</v>
          </cell>
          <cell r="E877">
            <v>2100268.5099999998</v>
          </cell>
        </row>
        <row r="878">
          <cell r="A878">
            <v>37859</v>
          </cell>
          <cell r="B878" t="str">
            <v>C1026</v>
          </cell>
          <cell r="E878">
            <v>2072860.25</v>
          </cell>
        </row>
        <row r="879">
          <cell r="A879">
            <v>37860</v>
          </cell>
          <cell r="B879" t="str">
            <v>C1026</v>
          </cell>
          <cell r="E879">
            <v>2104817.88</v>
          </cell>
        </row>
        <row r="880">
          <cell r="A880">
            <v>37861</v>
          </cell>
          <cell r="B880" t="str">
            <v>C1026</v>
          </cell>
          <cell r="E880">
            <v>2102723.89</v>
          </cell>
        </row>
        <row r="881">
          <cell r="A881">
            <v>37862</v>
          </cell>
          <cell r="B881" t="str">
            <v>C1026</v>
          </cell>
          <cell r="E881">
            <v>2079845.73</v>
          </cell>
        </row>
        <row r="882">
          <cell r="A882">
            <v>37834</v>
          </cell>
          <cell r="B882" t="str">
            <v>C1027</v>
          </cell>
          <cell r="E882">
            <v>4399730.1500000004</v>
          </cell>
        </row>
        <row r="883">
          <cell r="A883">
            <v>37838</v>
          </cell>
          <cell r="B883" t="str">
            <v>C1027</v>
          </cell>
          <cell r="E883">
            <v>4390487.43</v>
          </cell>
        </row>
        <row r="884">
          <cell r="A884">
            <v>37839</v>
          </cell>
          <cell r="B884" t="str">
            <v>C1027</v>
          </cell>
          <cell r="E884">
            <v>4379379.26</v>
          </cell>
        </row>
        <row r="885">
          <cell r="A885">
            <v>37840</v>
          </cell>
          <cell r="B885" t="str">
            <v>C1027</v>
          </cell>
          <cell r="E885">
            <v>4364154.43</v>
          </cell>
        </row>
        <row r="886">
          <cell r="A886">
            <v>37841</v>
          </cell>
          <cell r="B886" t="str">
            <v>C1027</v>
          </cell>
          <cell r="E886">
            <v>4380307.29</v>
          </cell>
        </row>
        <row r="887">
          <cell r="A887">
            <v>37844</v>
          </cell>
          <cell r="B887" t="str">
            <v>C1027</v>
          </cell>
          <cell r="E887">
            <v>4373235.7699999996</v>
          </cell>
        </row>
        <row r="888">
          <cell r="A888">
            <v>37845</v>
          </cell>
          <cell r="B888" t="str">
            <v>C1027</v>
          </cell>
          <cell r="E888">
            <v>4401959.4800000004</v>
          </cell>
        </row>
        <row r="889">
          <cell r="A889">
            <v>37846</v>
          </cell>
          <cell r="B889" t="str">
            <v>C1027</v>
          </cell>
          <cell r="E889">
            <v>4378387.92</v>
          </cell>
        </row>
        <row r="890">
          <cell r="A890">
            <v>37847</v>
          </cell>
          <cell r="B890" t="str">
            <v>C1027</v>
          </cell>
          <cell r="E890">
            <v>4440182.1100000003</v>
          </cell>
        </row>
        <row r="891">
          <cell r="A891">
            <v>37848</v>
          </cell>
          <cell r="B891" t="str">
            <v>C1027</v>
          </cell>
          <cell r="E891">
            <v>4419325.97</v>
          </cell>
        </row>
        <row r="892">
          <cell r="A892">
            <v>37851</v>
          </cell>
          <cell r="B892" t="str">
            <v>C1027</v>
          </cell>
          <cell r="E892">
            <v>4454384.5199999996</v>
          </cell>
        </row>
        <row r="893">
          <cell r="A893">
            <v>37852</v>
          </cell>
          <cell r="B893" t="str">
            <v>C1027</v>
          </cell>
          <cell r="E893">
            <v>4484736.83</v>
          </cell>
        </row>
        <row r="894">
          <cell r="A894">
            <v>37853</v>
          </cell>
          <cell r="B894" t="str">
            <v>C1027</v>
          </cell>
          <cell r="E894">
            <v>4473053.12</v>
          </cell>
        </row>
        <row r="895">
          <cell r="A895">
            <v>37854</v>
          </cell>
          <cell r="B895" t="str">
            <v>C1027</v>
          </cell>
          <cell r="E895">
            <v>4488484.42</v>
          </cell>
        </row>
        <row r="896">
          <cell r="A896">
            <v>37855</v>
          </cell>
          <cell r="B896" t="str">
            <v>C1027</v>
          </cell>
          <cell r="E896">
            <v>4458781.55</v>
          </cell>
        </row>
        <row r="897">
          <cell r="A897">
            <v>37858</v>
          </cell>
          <cell r="B897" t="str">
            <v>C1027</v>
          </cell>
          <cell r="E897">
            <v>4415494.13</v>
          </cell>
        </row>
        <row r="898">
          <cell r="A898">
            <v>37859</v>
          </cell>
          <cell r="B898" t="str">
            <v>C1027</v>
          </cell>
          <cell r="E898">
            <v>4394349.54</v>
          </cell>
        </row>
        <row r="899">
          <cell r="A899">
            <v>37860</v>
          </cell>
          <cell r="B899" t="str">
            <v>C1027</v>
          </cell>
          <cell r="E899">
            <v>4430296.08</v>
          </cell>
        </row>
        <row r="900">
          <cell r="A900">
            <v>37861</v>
          </cell>
          <cell r="B900" t="str">
            <v>C1027</v>
          </cell>
          <cell r="E900">
            <v>4427899.45</v>
          </cell>
        </row>
        <row r="901">
          <cell r="A901">
            <v>37862</v>
          </cell>
          <cell r="B901" t="str">
            <v>C1027</v>
          </cell>
          <cell r="E901">
            <v>4394701.83</v>
          </cell>
        </row>
        <row r="902">
          <cell r="A902">
            <v>37834</v>
          </cell>
          <cell r="B902" t="str">
            <v>C1028</v>
          </cell>
          <cell r="E902">
            <v>23166140.73</v>
          </cell>
        </row>
        <row r="903">
          <cell r="A903">
            <v>37838</v>
          </cell>
          <cell r="B903" t="str">
            <v>C1028</v>
          </cell>
          <cell r="E903">
            <v>23541254.989999998</v>
          </cell>
        </row>
        <row r="904">
          <cell r="A904">
            <v>37839</v>
          </cell>
          <cell r="B904" t="str">
            <v>C1028</v>
          </cell>
          <cell r="E904">
            <v>23417802.190000001</v>
          </cell>
        </row>
        <row r="905">
          <cell r="A905">
            <v>37840</v>
          </cell>
          <cell r="B905" t="str">
            <v>C1028</v>
          </cell>
          <cell r="E905">
            <v>23344844.629999999</v>
          </cell>
        </row>
        <row r="906">
          <cell r="A906">
            <v>37841</v>
          </cell>
          <cell r="B906" t="str">
            <v>C1028</v>
          </cell>
          <cell r="E906">
            <v>23345648.789999999</v>
          </cell>
        </row>
        <row r="907">
          <cell r="A907">
            <v>37844</v>
          </cell>
          <cell r="B907" t="str">
            <v>C1028</v>
          </cell>
          <cell r="E907">
            <v>23291447.370000001</v>
          </cell>
        </row>
        <row r="908">
          <cell r="A908">
            <v>37845</v>
          </cell>
          <cell r="B908" t="str">
            <v>C1028</v>
          </cell>
          <cell r="E908">
            <v>23221222.66</v>
          </cell>
        </row>
        <row r="909">
          <cell r="A909">
            <v>37846</v>
          </cell>
          <cell r="B909" t="str">
            <v>C1028</v>
          </cell>
          <cell r="E909">
            <v>23290294.600000001</v>
          </cell>
        </row>
        <row r="910">
          <cell r="A910">
            <v>37847</v>
          </cell>
          <cell r="B910" t="str">
            <v>C1028</v>
          </cell>
          <cell r="E910">
            <v>23518825.149999999</v>
          </cell>
        </row>
        <row r="911">
          <cell r="A911">
            <v>37848</v>
          </cell>
          <cell r="B911" t="str">
            <v>C1028</v>
          </cell>
          <cell r="E911">
            <v>23641701.34</v>
          </cell>
        </row>
        <row r="912">
          <cell r="A912">
            <v>37851</v>
          </cell>
          <cell r="B912" t="str">
            <v>C1028</v>
          </cell>
          <cell r="E912">
            <v>23512645.440000001</v>
          </cell>
        </row>
        <row r="913">
          <cell r="A913">
            <v>37852</v>
          </cell>
          <cell r="B913" t="str">
            <v>C1028</v>
          </cell>
          <cell r="E913">
            <v>23893506.190000001</v>
          </cell>
        </row>
        <row r="914">
          <cell r="A914">
            <v>37853</v>
          </cell>
          <cell r="B914" t="str">
            <v>C1028</v>
          </cell>
          <cell r="E914">
            <v>23816437.16</v>
          </cell>
        </row>
        <row r="915">
          <cell r="A915">
            <v>37854</v>
          </cell>
          <cell r="B915" t="str">
            <v>C1028</v>
          </cell>
          <cell r="E915">
            <v>23927753.84</v>
          </cell>
        </row>
        <row r="916">
          <cell r="A916">
            <v>37855</v>
          </cell>
          <cell r="B916" t="str">
            <v>C1028</v>
          </cell>
          <cell r="E916">
            <v>23647817.199999999</v>
          </cell>
        </row>
        <row r="917">
          <cell r="A917">
            <v>37858</v>
          </cell>
          <cell r="B917" t="str">
            <v>C1028</v>
          </cell>
          <cell r="E917">
            <v>23242570</v>
          </cell>
        </row>
        <row r="918">
          <cell r="A918">
            <v>37859</v>
          </cell>
          <cell r="B918" t="str">
            <v>C1028</v>
          </cell>
          <cell r="E918">
            <v>22923823.219999999</v>
          </cell>
        </row>
        <row r="919">
          <cell r="A919">
            <v>37860</v>
          </cell>
          <cell r="B919" t="str">
            <v>C1028</v>
          </cell>
          <cell r="E919">
            <v>23287556.629999999</v>
          </cell>
        </row>
        <row r="920">
          <cell r="A920">
            <v>37861</v>
          </cell>
          <cell r="B920" t="str">
            <v>C1028</v>
          </cell>
          <cell r="E920">
            <v>23167973.440000001</v>
          </cell>
        </row>
        <row r="921">
          <cell r="A921">
            <v>37862</v>
          </cell>
          <cell r="B921" t="str">
            <v>C1028</v>
          </cell>
          <cell r="E921">
            <v>23086962.890000001</v>
          </cell>
        </row>
        <row r="922">
          <cell r="A922">
            <v>37834</v>
          </cell>
          <cell r="B922" t="str">
            <v>C1029</v>
          </cell>
          <cell r="E922">
            <v>10992569.52</v>
          </cell>
        </row>
        <row r="923">
          <cell r="A923">
            <v>37838</v>
          </cell>
          <cell r="B923" t="str">
            <v>C1029</v>
          </cell>
          <cell r="E923">
            <v>11005934.390000001</v>
          </cell>
        </row>
        <row r="924">
          <cell r="A924">
            <v>37839</v>
          </cell>
          <cell r="B924" t="str">
            <v>C1029</v>
          </cell>
          <cell r="E924">
            <v>10929828.52</v>
          </cell>
        </row>
        <row r="925">
          <cell r="A925">
            <v>37840</v>
          </cell>
          <cell r="B925" t="str">
            <v>C1029</v>
          </cell>
          <cell r="E925">
            <v>10836287.359999999</v>
          </cell>
        </row>
        <row r="926">
          <cell r="A926">
            <v>37841</v>
          </cell>
          <cell r="B926" t="str">
            <v>C1029</v>
          </cell>
          <cell r="E926">
            <v>10879356.6</v>
          </cell>
        </row>
        <row r="927">
          <cell r="A927">
            <v>37844</v>
          </cell>
          <cell r="B927" t="str">
            <v>C1029</v>
          </cell>
          <cell r="E927">
            <v>10900314.050000001</v>
          </cell>
        </row>
        <row r="928">
          <cell r="A928">
            <v>37845</v>
          </cell>
          <cell r="B928" t="str">
            <v>C1029</v>
          </cell>
          <cell r="E928">
            <v>10986887.199999999</v>
          </cell>
        </row>
        <row r="929">
          <cell r="A929">
            <v>37846</v>
          </cell>
          <cell r="B929" t="str">
            <v>C1029</v>
          </cell>
          <cell r="E929">
            <v>10987573.17</v>
          </cell>
        </row>
        <row r="930">
          <cell r="A930">
            <v>37847</v>
          </cell>
          <cell r="B930" t="str">
            <v>C1029</v>
          </cell>
          <cell r="E930">
            <v>11156387.689999999</v>
          </cell>
        </row>
        <row r="931">
          <cell r="A931">
            <v>37848</v>
          </cell>
          <cell r="B931" t="str">
            <v>C1029</v>
          </cell>
          <cell r="E931">
            <v>11094688.08</v>
          </cell>
        </row>
        <row r="932">
          <cell r="A932">
            <v>37851</v>
          </cell>
          <cell r="B932" t="str">
            <v>C1029</v>
          </cell>
          <cell r="E932">
            <v>11190993.93</v>
          </cell>
        </row>
        <row r="933">
          <cell r="A933">
            <v>37852</v>
          </cell>
          <cell r="B933" t="str">
            <v>C1029</v>
          </cell>
          <cell r="E933">
            <v>11320487.539999999</v>
          </cell>
        </row>
        <row r="934">
          <cell r="A934">
            <v>37853</v>
          </cell>
          <cell r="B934" t="str">
            <v>C1029</v>
          </cell>
          <cell r="E934">
            <v>11363884.58</v>
          </cell>
        </row>
        <row r="935">
          <cell r="A935">
            <v>37854</v>
          </cell>
          <cell r="B935" t="str">
            <v>C1029</v>
          </cell>
          <cell r="E935">
            <v>11449422</v>
          </cell>
        </row>
        <row r="936">
          <cell r="A936">
            <v>37855</v>
          </cell>
          <cell r="B936" t="str">
            <v>C1029</v>
          </cell>
          <cell r="E936">
            <v>11412728.6</v>
          </cell>
        </row>
        <row r="937">
          <cell r="A937">
            <v>37858</v>
          </cell>
          <cell r="B937" t="str">
            <v>C1029</v>
          </cell>
          <cell r="E937">
            <v>11239872.07</v>
          </cell>
        </row>
        <row r="938">
          <cell r="A938">
            <v>37859</v>
          </cell>
          <cell r="B938" t="str">
            <v>C1029</v>
          </cell>
          <cell r="E938">
            <v>11143443.1</v>
          </cell>
        </row>
        <row r="939">
          <cell r="A939">
            <v>37860</v>
          </cell>
          <cell r="B939" t="str">
            <v>C1029</v>
          </cell>
          <cell r="E939">
            <v>11203005.439999999</v>
          </cell>
        </row>
        <row r="940">
          <cell r="A940">
            <v>37861</v>
          </cell>
          <cell r="B940" t="str">
            <v>C1029</v>
          </cell>
          <cell r="E940">
            <v>11197516.17</v>
          </cell>
        </row>
        <row r="941">
          <cell r="A941">
            <v>37862</v>
          </cell>
          <cell r="B941" t="str">
            <v>C1029</v>
          </cell>
          <cell r="E941">
            <v>11172537.24</v>
          </cell>
        </row>
        <row r="942">
          <cell r="A942">
            <v>37834</v>
          </cell>
          <cell r="B942" t="str">
            <v>C1030</v>
          </cell>
          <cell r="E942">
            <v>4921073.3099999996</v>
          </cell>
        </row>
        <row r="943">
          <cell r="A943">
            <v>37838</v>
          </cell>
          <cell r="B943" t="str">
            <v>C1030</v>
          </cell>
          <cell r="E943">
            <v>4959153.0999999996</v>
          </cell>
        </row>
        <row r="944">
          <cell r="A944">
            <v>37839</v>
          </cell>
          <cell r="B944" t="str">
            <v>C1030</v>
          </cell>
          <cell r="E944">
            <v>4903555.12</v>
          </cell>
        </row>
        <row r="945">
          <cell r="A945">
            <v>37840</v>
          </cell>
          <cell r="B945" t="str">
            <v>C1030</v>
          </cell>
          <cell r="E945">
            <v>4870603.07</v>
          </cell>
        </row>
        <row r="946">
          <cell r="A946">
            <v>37841</v>
          </cell>
          <cell r="B946" t="str">
            <v>C1030</v>
          </cell>
          <cell r="E946">
            <v>4901386.59</v>
          </cell>
        </row>
        <row r="947">
          <cell r="A947">
            <v>37844</v>
          </cell>
          <cell r="B947" t="str">
            <v>C1030</v>
          </cell>
          <cell r="E947">
            <v>4909839.75</v>
          </cell>
        </row>
        <row r="948">
          <cell r="A948">
            <v>37845</v>
          </cell>
          <cell r="B948" t="str">
            <v>C1030</v>
          </cell>
          <cell r="E948">
            <v>4958285.18</v>
          </cell>
        </row>
        <row r="949">
          <cell r="A949">
            <v>37846</v>
          </cell>
          <cell r="B949" t="str">
            <v>C1030</v>
          </cell>
          <cell r="E949">
            <v>4992353.83</v>
          </cell>
        </row>
        <row r="950">
          <cell r="A950">
            <v>37847</v>
          </cell>
          <cell r="B950" t="str">
            <v>C1030</v>
          </cell>
          <cell r="E950">
            <v>5087409.54</v>
          </cell>
        </row>
        <row r="951">
          <cell r="A951">
            <v>37848</v>
          </cell>
          <cell r="B951" t="str">
            <v>C1030</v>
          </cell>
          <cell r="E951">
            <v>5095848.78</v>
          </cell>
        </row>
        <row r="952">
          <cell r="A952">
            <v>37851</v>
          </cell>
          <cell r="B952" t="str">
            <v>C1030</v>
          </cell>
          <cell r="E952">
            <v>5127782.3899999997</v>
          </cell>
        </row>
        <row r="953">
          <cell r="A953">
            <v>37852</v>
          </cell>
          <cell r="B953" t="str">
            <v>C1030</v>
          </cell>
          <cell r="E953">
            <v>5231964.43</v>
          </cell>
        </row>
        <row r="954">
          <cell r="A954">
            <v>37853</v>
          </cell>
          <cell r="B954" t="str">
            <v>C1030</v>
          </cell>
          <cell r="E954">
            <v>5221572.97</v>
          </cell>
        </row>
        <row r="955">
          <cell r="A955">
            <v>37854</v>
          </cell>
          <cell r="B955" t="str">
            <v>C1030</v>
          </cell>
          <cell r="E955">
            <v>5279151.1399999997</v>
          </cell>
        </row>
        <row r="956">
          <cell r="A956">
            <v>37855</v>
          </cell>
          <cell r="B956" t="str">
            <v>C1030</v>
          </cell>
          <cell r="E956">
            <v>5281869.9400000004</v>
          </cell>
        </row>
        <row r="957">
          <cell r="A957">
            <v>37858</v>
          </cell>
          <cell r="B957" t="str">
            <v>C1030</v>
          </cell>
          <cell r="E957">
            <v>5193026.6500000004</v>
          </cell>
        </row>
        <row r="958">
          <cell r="A958">
            <v>37859</v>
          </cell>
          <cell r="B958" t="str">
            <v>C1030</v>
          </cell>
          <cell r="E958">
            <v>5083074.37</v>
          </cell>
        </row>
        <row r="959">
          <cell r="A959">
            <v>37860</v>
          </cell>
          <cell r="B959" t="str">
            <v>C1030</v>
          </cell>
          <cell r="E959">
            <v>5154541.93</v>
          </cell>
        </row>
        <row r="960">
          <cell r="A960">
            <v>37861</v>
          </cell>
          <cell r="B960" t="str">
            <v>C1030</v>
          </cell>
          <cell r="E960">
            <v>5147332.6399999997</v>
          </cell>
        </row>
        <row r="961">
          <cell r="A961">
            <v>37862</v>
          </cell>
          <cell r="B961" t="str">
            <v>C1030</v>
          </cell>
          <cell r="E961">
            <v>5139871.99</v>
          </cell>
        </row>
        <row r="962">
          <cell r="A962">
            <v>37834</v>
          </cell>
          <cell r="B962" t="str">
            <v>C1032</v>
          </cell>
          <cell r="E962">
            <v>29085934.460000001</v>
          </cell>
        </row>
        <row r="963">
          <cell r="A963">
            <v>37838</v>
          </cell>
          <cell r="B963" t="str">
            <v>C1032</v>
          </cell>
          <cell r="E963">
            <v>28691620.120000001</v>
          </cell>
        </row>
        <row r="964">
          <cell r="A964">
            <v>37839</v>
          </cell>
          <cell r="B964" t="str">
            <v>C1032</v>
          </cell>
          <cell r="E964">
            <v>28732863.390000001</v>
          </cell>
        </row>
        <row r="965">
          <cell r="A965">
            <v>37840</v>
          </cell>
          <cell r="B965" t="str">
            <v>C1032</v>
          </cell>
          <cell r="E965">
            <v>28625590.600000001</v>
          </cell>
        </row>
        <row r="966">
          <cell r="A966">
            <v>37841</v>
          </cell>
          <cell r="B966" t="str">
            <v>C1032</v>
          </cell>
          <cell r="E966">
            <v>28761666.059999999</v>
          </cell>
        </row>
        <row r="967">
          <cell r="A967">
            <v>37844</v>
          </cell>
          <cell r="B967" t="str">
            <v>C1032</v>
          </cell>
          <cell r="E967">
            <v>28649614.030000001</v>
          </cell>
        </row>
        <row r="968">
          <cell r="A968">
            <v>37845</v>
          </cell>
          <cell r="B968" t="str">
            <v>C1032</v>
          </cell>
          <cell r="E968">
            <v>28811018.969999999</v>
          </cell>
        </row>
        <row r="969">
          <cell r="A969">
            <v>37846</v>
          </cell>
          <cell r="B969" t="str">
            <v>C1032</v>
          </cell>
          <cell r="E969">
            <v>29220108.18</v>
          </cell>
        </row>
        <row r="970">
          <cell r="A970">
            <v>37847</v>
          </cell>
          <cell r="B970" t="str">
            <v>C1032</v>
          </cell>
          <cell r="E970">
            <v>29564836.57</v>
          </cell>
        </row>
        <row r="971">
          <cell r="A971">
            <v>37848</v>
          </cell>
          <cell r="B971" t="str">
            <v>C1032</v>
          </cell>
          <cell r="E971">
            <v>29582362.34</v>
          </cell>
        </row>
        <row r="972">
          <cell r="A972">
            <v>37851</v>
          </cell>
          <cell r="B972" t="str">
            <v>C1032</v>
          </cell>
          <cell r="E972">
            <v>29940174.41</v>
          </cell>
        </row>
        <row r="973">
          <cell r="A973">
            <v>37852</v>
          </cell>
          <cell r="B973" t="str">
            <v>C1032</v>
          </cell>
          <cell r="E973">
            <v>30242585.98</v>
          </cell>
        </row>
        <row r="974">
          <cell r="A974">
            <v>37853</v>
          </cell>
          <cell r="B974" t="str">
            <v>C1032</v>
          </cell>
          <cell r="E974">
            <v>30352208.960000001</v>
          </cell>
        </row>
        <row r="975">
          <cell r="A975">
            <v>37854</v>
          </cell>
          <cell r="B975" t="str">
            <v>C1032</v>
          </cell>
          <cell r="E975">
            <v>31034103.359999999</v>
          </cell>
        </row>
        <row r="976">
          <cell r="A976">
            <v>37855</v>
          </cell>
          <cell r="B976" t="str">
            <v>C1032</v>
          </cell>
          <cell r="E976">
            <v>31263244.690000001</v>
          </cell>
        </row>
        <row r="977">
          <cell r="A977">
            <v>37858</v>
          </cell>
          <cell r="B977" t="str">
            <v>C1032</v>
          </cell>
          <cell r="E977">
            <v>30480698.91</v>
          </cell>
        </row>
        <row r="978">
          <cell r="A978">
            <v>37859</v>
          </cell>
          <cell r="B978" t="str">
            <v>C1032</v>
          </cell>
          <cell r="E978">
            <v>30149885.199999999</v>
          </cell>
        </row>
        <row r="979">
          <cell r="A979">
            <v>37860</v>
          </cell>
          <cell r="B979" t="str">
            <v>C1032</v>
          </cell>
          <cell r="E979">
            <v>30411965.300000001</v>
          </cell>
        </row>
        <row r="980">
          <cell r="A980">
            <v>37861</v>
          </cell>
          <cell r="B980" t="str">
            <v>C1032</v>
          </cell>
          <cell r="E980">
            <v>30387135.640000001</v>
          </cell>
        </row>
        <row r="981">
          <cell r="A981">
            <v>37862</v>
          </cell>
          <cell r="B981" t="str">
            <v>C1032</v>
          </cell>
          <cell r="E981">
            <v>30719265.190000001</v>
          </cell>
        </row>
        <row r="982">
          <cell r="A982">
            <v>37834</v>
          </cell>
          <cell r="B982" t="str">
            <v>C1035</v>
          </cell>
          <cell r="E982">
            <v>36910019.549999997</v>
          </cell>
        </row>
        <row r="983">
          <cell r="A983">
            <v>37838</v>
          </cell>
          <cell r="B983" t="str">
            <v>C1035</v>
          </cell>
          <cell r="E983">
            <v>36686465.850000001</v>
          </cell>
        </row>
        <row r="984">
          <cell r="A984">
            <v>37839</v>
          </cell>
          <cell r="B984" t="str">
            <v>C1035</v>
          </cell>
          <cell r="E984">
            <v>36241628.200000003</v>
          </cell>
        </row>
        <row r="985">
          <cell r="A985">
            <v>37840</v>
          </cell>
          <cell r="B985" t="str">
            <v>C1035</v>
          </cell>
          <cell r="E985">
            <v>36124424.399999999</v>
          </cell>
        </row>
        <row r="986">
          <cell r="A986">
            <v>37841</v>
          </cell>
          <cell r="B986" t="str">
            <v>C1035</v>
          </cell>
          <cell r="E986">
            <v>36175451.270000003</v>
          </cell>
        </row>
        <row r="987">
          <cell r="A987">
            <v>37844</v>
          </cell>
          <cell r="B987" t="str">
            <v>C1035</v>
          </cell>
          <cell r="E987">
            <v>36298451.600000001</v>
          </cell>
        </row>
        <row r="988">
          <cell r="A988">
            <v>37845</v>
          </cell>
          <cell r="B988" t="str">
            <v>C1035</v>
          </cell>
          <cell r="E988">
            <v>36428211.93</v>
          </cell>
        </row>
        <row r="989">
          <cell r="A989">
            <v>37846</v>
          </cell>
          <cell r="B989" t="str">
            <v>C1035</v>
          </cell>
          <cell r="E989">
            <v>36974919.280000001</v>
          </cell>
        </row>
        <row r="990">
          <cell r="A990">
            <v>37847</v>
          </cell>
          <cell r="B990" t="str">
            <v>C1035</v>
          </cell>
          <cell r="E990">
            <v>37710228.609999999</v>
          </cell>
        </row>
        <row r="991">
          <cell r="A991">
            <v>37848</v>
          </cell>
          <cell r="B991" t="str">
            <v>C1035</v>
          </cell>
          <cell r="E991">
            <v>37401712.310000002</v>
          </cell>
        </row>
        <row r="992">
          <cell r="A992">
            <v>37851</v>
          </cell>
          <cell r="B992" t="str">
            <v>C1035</v>
          </cell>
          <cell r="E992">
            <v>37816140.789999999</v>
          </cell>
        </row>
        <row r="993">
          <cell r="A993">
            <v>37852</v>
          </cell>
          <cell r="B993" t="str">
            <v>C1035</v>
          </cell>
          <cell r="E993">
            <v>38186523.810000002</v>
          </cell>
        </row>
        <row r="994">
          <cell r="A994">
            <v>37853</v>
          </cell>
          <cell r="B994" t="str">
            <v>C1035</v>
          </cell>
          <cell r="E994">
            <v>38332097.140000001</v>
          </cell>
        </row>
        <row r="995">
          <cell r="A995">
            <v>37854</v>
          </cell>
          <cell r="B995" t="str">
            <v>C1035</v>
          </cell>
          <cell r="E995">
            <v>38997931.93</v>
          </cell>
        </row>
        <row r="996">
          <cell r="A996">
            <v>37855</v>
          </cell>
          <cell r="B996" t="str">
            <v>C1035</v>
          </cell>
          <cell r="E996">
            <v>39209860.350000001</v>
          </cell>
        </row>
        <row r="997">
          <cell r="A997">
            <v>37858</v>
          </cell>
          <cell r="B997" t="str">
            <v>C1035</v>
          </cell>
          <cell r="E997">
            <v>38575474.060000002</v>
          </cell>
        </row>
        <row r="998">
          <cell r="A998">
            <v>37859</v>
          </cell>
          <cell r="B998" t="str">
            <v>C1035</v>
          </cell>
          <cell r="E998">
            <v>37939802.009999998</v>
          </cell>
        </row>
        <row r="999">
          <cell r="A999">
            <v>37860</v>
          </cell>
          <cell r="B999" t="str">
            <v>C1035</v>
          </cell>
          <cell r="E999">
            <v>38580361.079999998</v>
          </cell>
        </row>
        <row r="1000">
          <cell r="A1000">
            <v>37861</v>
          </cell>
          <cell r="B1000" t="str">
            <v>C1035</v>
          </cell>
          <cell r="E1000">
            <v>38505971.32</v>
          </cell>
        </row>
        <row r="1001">
          <cell r="A1001">
            <v>37862</v>
          </cell>
          <cell r="B1001" t="str">
            <v>C1035</v>
          </cell>
          <cell r="E1001">
            <v>38659842.899999999</v>
          </cell>
        </row>
        <row r="1002">
          <cell r="A1002">
            <v>37834</v>
          </cell>
          <cell r="B1002" t="str">
            <v>C1039</v>
          </cell>
          <cell r="E1002">
            <v>19042512.09</v>
          </cell>
        </row>
        <row r="1003">
          <cell r="A1003">
            <v>37838</v>
          </cell>
          <cell r="B1003" t="str">
            <v>C1039</v>
          </cell>
          <cell r="E1003">
            <v>18993211.449999999</v>
          </cell>
        </row>
        <row r="1004">
          <cell r="A1004">
            <v>37839</v>
          </cell>
          <cell r="B1004" t="str">
            <v>C1039</v>
          </cell>
          <cell r="E1004">
            <v>18889155.100000001</v>
          </cell>
        </row>
        <row r="1005">
          <cell r="A1005">
            <v>37840</v>
          </cell>
          <cell r="B1005" t="str">
            <v>C1039</v>
          </cell>
          <cell r="E1005">
            <v>18827601.640000001</v>
          </cell>
        </row>
        <row r="1006">
          <cell r="A1006">
            <v>37841</v>
          </cell>
          <cell r="B1006" t="str">
            <v>C1039</v>
          </cell>
          <cell r="E1006">
            <v>18891185.440000001</v>
          </cell>
        </row>
        <row r="1007">
          <cell r="A1007">
            <v>37844</v>
          </cell>
          <cell r="B1007" t="str">
            <v>C1039</v>
          </cell>
          <cell r="E1007">
            <v>18811265.09</v>
          </cell>
        </row>
        <row r="1008">
          <cell r="A1008">
            <v>37845</v>
          </cell>
          <cell r="B1008" t="str">
            <v>C1039</v>
          </cell>
          <cell r="E1008">
            <v>18997654.34</v>
          </cell>
        </row>
        <row r="1009">
          <cell r="A1009">
            <v>37846</v>
          </cell>
          <cell r="B1009" t="str">
            <v>C1039</v>
          </cell>
          <cell r="E1009">
            <v>18925323.469999999</v>
          </cell>
        </row>
        <row r="1010">
          <cell r="A1010">
            <v>37847</v>
          </cell>
          <cell r="B1010" t="str">
            <v>C1039</v>
          </cell>
          <cell r="E1010">
            <v>19135482.449999999</v>
          </cell>
        </row>
        <row r="1011">
          <cell r="A1011">
            <v>37848</v>
          </cell>
          <cell r="B1011" t="str">
            <v>C1039</v>
          </cell>
          <cell r="E1011">
            <v>19075032.59</v>
          </cell>
        </row>
        <row r="1012">
          <cell r="A1012">
            <v>37851</v>
          </cell>
          <cell r="B1012" t="str">
            <v>C1039</v>
          </cell>
          <cell r="E1012">
            <v>19173535.850000001</v>
          </cell>
        </row>
        <row r="1013">
          <cell r="A1013">
            <v>37852</v>
          </cell>
          <cell r="B1013" t="str">
            <v>C1039</v>
          </cell>
          <cell r="E1013">
            <v>19383721.710000001</v>
          </cell>
        </row>
        <row r="1014">
          <cell r="A1014">
            <v>37853</v>
          </cell>
          <cell r="B1014" t="str">
            <v>C1039</v>
          </cell>
          <cell r="E1014">
            <v>19265957.57</v>
          </cell>
        </row>
        <row r="1015">
          <cell r="A1015">
            <v>37854</v>
          </cell>
          <cell r="B1015" t="str">
            <v>C1039</v>
          </cell>
          <cell r="E1015">
            <v>19263345.050000001</v>
          </cell>
        </row>
        <row r="1016">
          <cell r="A1016">
            <v>37855</v>
          </cell>
          <cell r="B1016" t="str">
            <v>C1039</v>
          </cell>
          <cell r="E1016">
            <v>19073185.5</v>
          </cell>
        </row>
        <row r="1017">
          <cell r="A1017">
            <v>37858</v>
          </cell>
          <cell r="B1017" t="str">
            <v>C1039</v>
          </cell>
          <cell r="E1017">
            <v>18912360.670000002</v>
          </cell>
        </row>
        <row r="1018">
          <cell r="A1018">
            <v>37859</v>
          </cell>
          <cell r="B1018" t="str">
            <v>C1039</v>
          </cell>
          <cell r="E1018">
            <v>18721147.370000001</v>
          </cell>
        </row>
        <row r="1019">
          <cell r="A1019">
            <v>37860</v>
          </cell>
          <cell r="B1019" t="str">
            <v>C1039</v>
          </cell>
          <cell r="E1019">
            <v>18861595.09</v>
          </cell>
        </row>
        <row r="1020">
          <cell r="A1020">
            <v>37861</v>
          </cell>
          <cell r="B1020" t="str">
            <v>C1039</v>
          </cell>
          <cell r="E1020">
            <v>18802547.57</v>
          </cell>
        </row>
        <row r="1021">
          <cell r="A1021">
            <v>37862</v>
          </cell>
          <cell r="B1021" t="str">
            <v>C1039</v>
          </cell>
          <cell r="E1021">
            <v>18683443.289999999</v>
          </cell>
        </row>
        <row r="1022">
          <cell r="A1022">
            <v>37834</v>
          </cell>
          <cell r="B1022" t="str">
            <v>C1040</v>
          </cell>
          <cell r="E1022">
            <v>139005072.03</v>
          </cell>
        </row>
        <row r="1023">
          <cell r="A1023">
            <v>37838</v>
          </cell>
          <cell r="B1023" t="str">
            <v>C1040</v>
          </cell>
          <cell r="E1023">
            <v>136684983.28</v>
          </cell>
        </row>
        <row r="1024">
          <cell r="A1024">
            <v>37839</v>
          </cell>
          <cell r="B1024" t="str">
            <v>C1040</v>
          </cell>
          <cell r="E1024">
            <v>135120340.80000001</v>
          </cell>
        </row>
        <row r="1025">
          <cell r="A1025">
            <v>37840</v>
          </cell>
          <cell r="B1025" t="str">
            <v>C1040</v>
          </cell>
          <cell r="E1025">
            <v>135703581.22999999</v>
          </cell>
        </row>
        <row r="1026">
          <cell r="A1026">
            <v>37841</v>
          </cell>
          <cell r="B1026" t="str">
            <v>C1040</v>
          </cell>
          <cell r="E1026">
            <v>135443403.91999999</v>
          </cell>
        </row>
        <row r="1027">
          <cell r="A1027">
            <v>37844</v>
          </cell>
          <cell r="B1027" t="str">
            <v>C1040</v>
          </cell>
          <cell r="E1027">
            <v>135123924.44999999</v>
          </cell>
        </row>
        <row r="1028">
          <cell r="A1028">
            <v>37845</v>
          </cell>
          <cell r="B1028" t="str">
            <v>C1040</v>
          </cell>
          <cell r="E1028">
            <v>135821697.58000001</v>
          </cell>
        </row>
        <row r="1029">
          <cell r="A1029">
            <v>37846</v>
          </cell>
          <cell r="B1029" t="str">
            <v>C1040</v>
          </cell>
          <cell r="E1029">
            <v>134018444.04000001</v>
          </cell>
        </row>
        <row r="1030">
          <cell r="A1030">
            <v>37847</v>
          </cell>
          <cell r="B1030" t="str">
            <v>C1040</v>
          </cell>
          <cell r="E1030">
            <v>135381799.44</v>
          </cell>
        </row>
        <row r="1031">
          <cell r="A1031">
            <v>37848</v>
          </cell>
          <cell r="B1031" t="str">
            <v>C1040</v>
          </cell>
          <cell r="E1031">
            <v>135041140.44999999</v>
          </cell>
        </row>
        <row r="1032">
          <cell r="A1032">
            <v>37851</v>
          </cell>
          <cell r="B1032" t="str">
            <v>C1040</v>
          </cell>
          <cell r="E1032">
            <v>136033381.24000001</v>
          </cell>
        </row>
        <row r="1033">
          <cell r="A1033">
            <v>37852</v>
          </cell>
          <cell r="B1033" t="str">
            <v>C1040</v>
          </cell>
          <cell r="E1033">
            <v>136160525.43000001</v>
          </cell>
        </row>
        <row r="1034">
          <cell r="A1034">
            <v>37853</v>
          </cell>
          <cell r="B1034" t="str">
            <v>C1040</v>
          </cell>
          <cell r="E1034">
            <v>135621871.72999999</v>
          </cell>
        </row>
        <row r="1035">
          <cell r="A1035">
            <v>37854</v>
          </cell>
          <cell r="B1035" t="str">
            <v>C1040</v>
          </cell>
          <cell r="E1035">
            <v>135586784.41</v>
          </cell>
        </row>
        <row r="1036">
          <cell r="A1036">
            <v>37855</v>
          </cell>
          <cell r="B1036" t="str">
            <v>C1040</v>
          </cell>
          <cell r="E1036">
            <v>134345735.25999999</v>
          </cell>
        </row>
        <row r="1037">
          <cell r="A1037">
            <v>37858</v>
          </cell>
          <cell r="B1037" t="str">
            <v>C1040</v>
          </cell>
          <cell r="E1037">
            <v>133289311.97</v>
          </cell>
        </row>
        <row r="1038">
          <cell r="A1038">
            <v>37859</v>
          </cell>
          <cell r="B1038" t="str">
            <v>C1040</v>
          </cell>
          <cell r="E1038">
            <v>132801367.26000001</v>
          </cell>
        </row>
        <row r="1039">
          <cell r="A1039">
            <v>37860</v>
          </cell>
          <cell r="B1039" t="str">
            <v>C1040</v>
          </cell>
          <cell r="E1039">
            <v>133798304.81</v>
          </cell>
        </row>
        <row r="1040">
          <cell r="A1040">
            <v>37861</v>
          </cell>
          <cell r="B1040" t="str">
            <v>C1040</v>
          </cell>
          <cell r="E1040">
            <v>133879453.81999999</v>
          </cell>
        </row>
        <row r="1041">
          <cell r="A1041">
            <v>37862</v>
          </cell>
          <cell r="B1041" t="str">
            <v>C1040</v>
          </cell>
          <cell r="E1041">
            <v>132955946.51000001</v>
          </cell>
        </row>
        <row r="1042">
          <cell r="A1042">
            <v>37834</v>
          </cell>
          <cell r="B1042" t="str">
            <v>C1041</v>
          </cell>
          <cell r="E1042">
            <v>9775093.9199999999</v>
          </cell>
        </row>
        <row r="1043">
          <cell r="A1043">
            <v>37838</v>
          </cell>
          <cell r="B1043" t="str">
            <v>C1041</v>
          </cell>
          <cell r="E1043">
            <v>9545883.1600000001</v>
          </cell>
        </row>
        <row r="1044">
          <cell r="A1044">
            <v>37839</v>
          </cell>
          <cell r="B1044" t="str">
            <v>C1041</v>
          </cell>
          <cell r="E1044">
            <v>9427770.9199999999</v>
          </cell>
        </row>
        <row r="1045">
          <cell r="A1045">
            <v>37840</v>
          </cell>
          <cell r="B1045" t="str">
            <v>C1041</v>
          </cell>
          <cell r="E1045">
            <v>9449351.5500000007</v>
          </cell>
        </row>
        <row r="1046">
          <cell r="A1046">
            <v>37841</v>
          </cell>
          <cell r="B1046" t="str">
            <v>C1041</v>
          </cell>
          <cell r="E1046">
            <v>9421568.5199999996</v>
          </cell>
        </row>
        <row r="1047">
          <cell r="A1047">
            <v>37844</v>
          </cell>
          <cell r="B1047" t="str">
            <v>C1041</v>
          </cell>
          <cell r="E1047">
            <v>9461997.5600000005</v>
          </cell>
        </row>
        <row r="1048">
          <cell r="A1048">
            <v>37845</v>
          </cell>
          <cell r="B1048" t="str">
            <v>C1041</v>
          </cell>
          <cell r="E1048">
            <v>9689740.2599999998</v>
          </cell>
        </row>
        <row r="1049">
          <cell r="A1049">
            <v>37846</v>
          </cell>
          <cell r="B1049" t="str">
            <v>C1041</v>
          </cell>
          <cell r="E1049">
            <v>9706408.9100000001</v>
          </cell>
        </row>
        <row r="1050">
          <cell r="A1050">
            <v>37847</v>
          </cell>
          <cell r="B1050" t="str">
            <v>C1041</v>
          </cell>
          <cell r="E1050">
            <v>9760391.5600000005</v>
          </cell>
        </row>
        <row r="1051">
          <cell r="A1051">
            <v>37848</v>
          </cell>
          <cell r="B1051" t="str">
            <v>C1041</v>
          </cell>
          <cell r="E1051">
            <v>9763093.1199999992</v>
          </cell>
        </row>
        <row r="1052">
          <cell r="A1052">
            <v>37851</v>
          </cell>
          <cell r="B1052" t="str">
            <v>C1041</v>
          </cell>
          <cell r="E1052">
            <v>10005754.15</v>
          </cell>
        </row>
        <row r="1053">
          <cell r="A1053">
            <v>37852</v>
          </cell>
          <cell r="B1053" t="str">
            <v>C1041</v>
          </cell>
          <cell r="E1053">
            <v>10178852.43</v>
          </cell>
        </row>
        <row r="1054">
          <cell r="A1054">
            <v>37853</v>
          </cell>
          <cell r="B1054" t="str">
            <v>C1041</v>
          </cell>
          <cell r="E1054">
            <v>10284177.640000001</v>
          </cell>
        </row>
        <row r="1055">
          <cell r="A1055">
            <v>37854</v>
          </cell>
          <cell r="B1055" t="str">
            <v>C1041</v>
          </cell>
          <cell r="E1055">
            <v>10454866.15</v>
          </cell>
        </row>
        <row r="1056">
          <cell r="A1056">
            <v>37855</v>
          </cell>
          <cell r="B1056" t="str">
            <v>C1041</v>
          </cell>
          <cell r="E1056">
            <v>10430430.42</v>
          </cell>
        </row>
        <row r="1057">
          <cell r="A1057">
            <v>37858</v>
          </cell>
          <cell r="B1057" t="str">
            <v>C1041</v>
          </cell>
          <cell r="E1057">
            <v>10272024.710000001</v>
          </cell>
        </row>
        <row r="1058">
          <cell r="A1058">
            <v>37859</v>
          </cell>
          <cell r="B1058" t="str">
            <v>C1041</v>
          </cell>
          <cell r="E1058">
            <v>10267963.41</v>
          </cell>
        </row>
        <row r="1059">
          <cell r="A1059">
            <v>37860</v>
          </cell>
          <cell r="B1059" t="str">
            <v>C1041</v>
          </cell>
          <cell r="E1059">
            <v>10538520.98</v>
          </cell>
        </row>
        <row r="1060">
          <cell r="A1060">
            <v>37861</v>
          </cell>
          <cell r="B1060" t="str">
            <v>C1041</v>
          </cell>
          <cell r="E1060">
            <v>10635147.689999999</v>
          </cell>
        </row>
        <row r="1061">
          <cell r="A1061">
            <v>37862</v>
          </cell>
          <cell r="B1061" t="str">
            <v>C1041</v>
          </cell>
          <cell r="E1061">
            <v>10646838.66</v>
          </cell>
        </row>
        <row r="1062">
          <cell r="A1062">
            <v>37834</v>
          </cell>
          <cell r="B1062" t="str">
            <v>C1043</v>
          </cell>
          <cell r="E1062">
            <v>8879700.3000000007</v>
          </cell>
        </row>
        <row r="1063">
          <cell r="A1063">
            <v>37838</v>
          </cell>
          <cell r="B1063" t="str">
            <v>C1043</v>
          </cell>
          <cell r="E1063">
            <v>8840786.0099999998</v>
          </cell>
        </row>
        <row r="1064">
          <cell r="A1064">
            <v>37839</v>
          </cell>
          <cell r="B1064" t="str">
            <v>C1043</v>
          </cell>
          <cell r="E1064">
            <v>8820113.9900000002</v>
          </cell>
        </row>
        <row r="1065">
          <cell r="A1065">
            <v>37840</v>
          </cell>
          <cell r="B1065" t="str">
            <v>C1043</v>
          </cell>
          <cell r="E1065">
            <v>8802644.1300000008</v>
          </cell>
        </row>
        <row r="1066">
          <cell r="A1066">
            <v>37841</v>
          </cell>
          <cell r="B1066" t="str">
            <v>C1043</v>
          </cell>
          <cell r="E1066">
            <v>8811227.4800000004</v>
          </cell>
        </row>
        <row r="1067">
          <cell r="A1067">
            <v>37844</v>
          </cell>
          <cell r="B1067" t="str">
            <v>C1043</v>
          </cell>
          <cell r="E1067">
            <v>8812450.0600000005</v>
          </cell>
        </row>
        <row r="1068">
          <cell r="A1068">
            <v>37845</v>
          </cell>
          <cell r="B1068" t="str">
            <v>C1043</v>
          </cell>
          <cell r="E1068">
            <v>8818186.75</v>
          </cell>
        </row>
        <row r="1069">
          <cell r="A1069">
            <v>37846</v>
          </cell>
          <cell r="B1069" t="str">
            <v>C1043</v>
          </cell>
          <cell r="E1069">
            <v>8867788.1199999992</v>
          </cell>
        </row>
        <row r="1070">
          <cell r="A1070">
            <v>37847</v>
          </cell>
          <cell r="B1070" t="str">
            <v>C1043</v>
          </cell>
          <cell r="E1070">
            <v>8906070.6699999999</v>
          </cell>
        </row>
        <row r="1071">
          <cell r="A1071">
            <v>37848</v>
          </cell>
          <cell r="B1071" t="str">
            <v>C1043</v>
          </cell>
          <cell r="E1071">
            <v>8901540.4900000002</v>
          </cell>
        </row>
        <row r="1072">
          <cell r="A1072">
            <v>37851</v>
          </cell>
          <cell r="B1072" t="str">
            <v>C1043</v>
          </cell>
          <cell r="E1072">
            <v>8935821.5399999991</v>
          </cell>
        </row>
        <row r="1073">
          <cell r="A1073">
            <v>37852</v>
          </cell>
          <cell r="B1073" t="str">
            <v>C1043</v>
          </cell>
          <cell r="E1073">
            <v>9019894.8800000008</v>
          </cell>
        </row>
        <row r="1074">
          <cell r="A1074">
            <v>37853</v>
          </cell>
          <cell r="B1074" t="str">
            <v>C1043</v>
          </cell>
          <cell r="E1074">
            <v>9063162.8200000003</v>
          </cell>
        </row>
        <row r="1075">
          <cell r="A1075">
            <v>37854</v>
          </cell>
          <cell r="B1075" t="str">
            <v>C1043</v>
          </cell>
          <cell r="E1075">
            <v>9087884.2300000004</v>
          </cell>
        </row>
        <row r="1076">
          <cell r="A1076">
            <v>37855</v>
          </cell>
          <cell r="B1076" t="str">
            <v>C1043</v>
          </cell>
          <cell r="E1076">
            <v>9026577.7400000002</v>
          </cell>
        </row>
        <row r="1077">
          <cell r="A1077">
            <v>37858</v>
          </cell>
          <cell r="B1077" t="str">
            <v>C1043</v>
          </cell>
          <cell r="E1077">
            <v>8914826.4399999995</v>
          </cell>
        </row>
        <row r="1078">
          <cell r="A1078">
            <v>37859</v>
          </cell>
          <cell r="B1078" t="str">
            <v>C1043</v>
          </cell>
          <cell r="E1078">
            <v>8875840.2699999996</v>
          </cell>
        </row>
        <row r="1079">
          <cell r="A1079">
            <v>37860</v>
          </cell>
          <cell r="B1079" t="str">
            <v>C1043</v>
          </cell>
          <cell r="E1079">
            <v>8983517.5600000005</v>
          </cell>
        </row>
        <row r="1080">
          <cell r="A1080">
            <v>37861</v>
          </cell>
          <cell r="B1080" t="str">
            <v>C1043</v>
          </cell>
          <cell r="E1080">
            <v>8985418.9000000004</v>
          </cell>
        </row>
        <row r="1081">
          <cell r="A1081">
            <v>37862</v>
          </cell>
          <cell r="B1081" t="str">
            <v>C1043</v>
          </cell>
          <cell r="E1081">
            <v>8957853.1099999994</v>
          </cell>
        </row>
        <row r="1082">
          <cell r="A1082">
            <v>37834</v>
          </cell>
          <cell r="B1082" t="str">
            <v>C1045</v>
          </cell>
          <cell r="E1082">
            <v>223608159.34999999</v>
          </cell>
        </row>
        <row r="1083">
          <cell r="A1083">
            <v>37838</v>
          </cell>
          <cell r="B1083" t="str">
            <v>C1045</v>
          </cell>
          <cell r="E1083">
            <v>220940890.81999999</v>
          </cell>
        </row>
        <row r="1084">
          <cell r="A1084">
            <v>37839</v>
          </cell>
          <cell r="B1084" t="str">
            <v>C1045</v>
          </cell>
          <cell r="E1084">
            <v>217874908.05000001</v>
          </cell>
        </row>
        <row r="1085">
          <cell r="A1085">
            <v>37840</v>
          </cell>
          <cell r="B1085" t="str">
            <v>C1045</v>
          </cell>
          <cell r="E1085">
            <v>214570641.44999999</v>
          </cell>
        </row>
        <row r="1086">
          <cell r="A1086">
            <v>37841</v>
          </cell>
          <cell r="B1086" t="str">
            <v>C1045</v>
          </cell>
          <cell r="E1086">
            <v>214215568.31999999</v>
          </cell>
        </row>
        <row r="1087">
          <cell r="A1087">
            <v>37844</v>
          </cell>
          <cell r="B1087" t="str">
            <v>C1045</v>
          </cell>
          <cell r="E1087">
            <v>215485321.84999999</v>
          </cell>
        </row>
        <row r="1088">
          <cell r="A1088">
            <v>37845</v>
          </cell>
          <cell r="B1088" t="str">
            <v>C1045</v>
          </cell>
          <cell r="E1088">
            <v>217494613.16</v>
          </cell>
        </row>
        <row r="1089">
          <cell r="A1089">
            <v>37846</v>
          </cell>
          <cell r="B1089" t="str">
            <v>C1045</v>
          </cell>
          <cell r="E1089">
            <v>218888674.09</v>
          </cell>
        </row>
        <row r="1090">
          <cell r="A1090">
            <v>37847</v>
          </cell>
          <cell r="B1090" t="str">
            <v>C1045</v>
          </cell>
          <cell r="E1090">
            <v>221960704.47</v>
          </cell>
        </row>
        <row r="1091">
          <cell r="A1091">
            <v>37848</v>
          </cell>
          <cell r="B1091" t="str">
            <v>C1045</v>
          </cell>
          <cell r="E1091">
            <v>221126787.44</v>
          </cell>
        </row>
        <row r="1092">
          <cell r="A1092">
            <v>37851</v>
          </cell>
          <cell r="B1092" t="str">
            <v>C1045</v>
          </cell>
          <cell r="E1092">
            <v>226011685.59</v>
          </cell>
        </row>
        <row r="1093">
          <cell r="A1093">
            <v>37852</v>
          </cell>
          <cell r="B1093" t="str">
            <v>C1045</v>
          </cell>
          <cell r="E1093">
            <v>231332746.81</v>
          </cell>
        </row>
        <row r="1094">
          <cell r="A1094">
            <v>37853</v>
          </cell>
          <cell r="B1094" t="str">
            <v>C1045</v>
          </cell>
          <cell r="E1094">
            <v>232009493.47</v>
          </cell>
        </row>
        <row r="1095">
          <cell r="A1095">
            <v>37854</v>
          </cell>
          <cell r="B1095" t="str">
            <v>C1045</v>
          </cell>
          <cell r="E1095">
            <v>236507958.09</v>
          </cell>
        </row>
        <row r="1096">
          <cell r="A1096">
            <v>37855</v>
          </cell>
          <cell r="B1096" t="str">
            <v>C1045</v>
          </cell>
          <cell r="E1096">
            <v>236771552.94999999</v>
          </cell>
        </row>
        <row r="1097">
          <cell r="A1097">
            <v>37858</v>
          </cell>
          <cell r="B1097" t="str">
            <v>C1045</v>
          </cell>
          <cell r="E1097">
            <v>233654618.97</v>
          </cell>
        </row>
        <row r="1098">
          <cell r="A1098">
            <v>37859</v>
          </cell>
          <cell r="B1098" t="str">
            <v>C1045</v>
          </cell>
          <cell r="E1098">
            <v>232130708.19</v>
          </cell>
        </row>
        <row r="1099">
          <cell r="A1099">
            <v>37860</v>
          </cell>
          <cell r="B1099" t="str">
            <v>C1045</v>
          </cell>
          <cell r="E1099">
            <v>236152003.09</v>
          </cell>
        </row>
        <row r="1100">
          <cell r="A1100">
            <v>37861</v>
          </cell>
          <cell r="B1100" t="str">
            <v>C1045</v>
          </cell>
          <cell r="E1100">
            <v>236996586.66999999</v>
          </cell>
        </row>
        <row r="1101">
          <cell r="A1101">
            <v>37862</v>
          </cell>
          <cell r="B1101" t="str">
            <v>C1045</v>
          </cell>
          <cell r="E1101">
            <v>237456682.91999999</v>
          </cell>
        </row>
        <row r="1102">
          <cell r="A1102">
            <v>37834</v>
          </cell>
          <cell r="B1102" t="str">
            <v>C1053</v>
          </cell>
          <cell r="E1102">
            <v>8684235.5199999996</v>
          </cell>
        </row>
        <row r="1103">
          <cell r="A1103">
            <v>37838</v>
          </cell>
          <cell r="B1103" t="str">
            <v>C1053</v>
          </cell>
          <cell r="E1103">
            <v>8532494.0399999991</v>
          </cell>
        </row>
        <row r="1104">
          <cell r="A1104">
            <v>37839</v>
          </cell>
          <cell r="B1104" t="str">
            <v>C1053</v>
          </cell>
          <cell r="E1104">
            <v>8443065.5500000007</v>
          </cell>
        </row>
        <row r="1105">
          <cell r="A1105">
            <v>37840</v>
          </cell>
          <cell r="B1105" t="str">
            <v>C1053</v>
          </cell>
          <cell r="E1105">
            <v>8374283.2599999998</v>
          </cell>
        </row>
        <row r="1106">
          <cell r="A1106">
            <v>37841</v>
          </cell>
          <cell r="B1106" t="str">
            <v>C1053</v>
          </cell>
          <cell r="E1106">
            <v>8231159.4800000004</v>
          </cell>
        </row>
        <row r="1107">
          <cell r="A1107">
            <v>37844</v>
          </cell>
          <cell r="B1107" t="str">
            <v>C1053</v>
          </cell>
          <cell r="E1107">
            <v>8222748.0499999998</v>
          </cell>
        </row>
        <row r="1108">
          <cell r="A1108">
            <v>37845</v>
          </cell>
          <cell r="B1108" t="str">
            <v>C1053</v>
          </cell>
          <cell r="E1108">
            <v>8363490.9500000002</v>
          </cell>
        </row>
        <row r="1109">
          <cell r="A1109">
            <v>37846</v>
          </cell>
          <cell r="B1109" t="str">
            <v>C1053</v>
          </cell>
          <cell r="E1109">
            <v>8441018.2799999993</v>
          </cell>
        </row>
        <row r="1110">
          <cell r="A1110">
            <v>37847</v>
          </cell>
          <cell r="B1110" t="str">
            <v>C1053</v>
          </cell>
          <cell r="E1110">
            <v>8410336.8699999992</v>
          </cell>
        </row>
        <row r="1111">
          <cell r="A1111">
            <v>37848</v>
          </cell>
          <cell r="B1111" t="str">
            <v>C1053</v>
          </cell>
          <cell r="E1111">
            <v>8364952.6299999999</v>
          </cell>
        </row>
        <row r="1112">
          <cell r="A1112">
            <v>37851</v>
          </cell>
          <cell r="B1112" t="str">
            <v>C1053</v>
          </cell>
          <cell r="E1112">
            <v>8455679.8900000006</v>
          </cell>
        </row>
        <row r="1113">
          <cell r="A1113">
            <v>37852</v>
          </cell>
          <cell r="B1113" t="str">
            <v>C1053</v>
          </cell>
          <cell r="E1113">
            <v>8604814.9399999995</v>
          </cell>
        </row>
        <row r="1114">
          <cell r="A1114">
            <v>37853</v>
          </cell>
          <cell r="B1114" t="str">
            <v>C1053</v>
          </cell>
          <cell r="E1114">
            <v>8523161.75</v>
          </cell>
        </row>
        <row r="1115">
          <cell r="A1115">
            <v>37854</v>
          </cell>
          <cell r="B1115" t="str">
            <v>C1053</v>
          </cell>
          <cell r="E1115">
            <v>8725714.6400000006</v>
          </cell>
        </row>
        <row r="1116">
          <cell r="A1116">
            <v>37855</v>
          </cell>
          <cell r="B1116" t="str">
            <v>C1053</v>
          </cell>
          <cell r="E1116">
            <v>8755027.1199999992</v>
          </cell>
        </row>
        <row r="1117">
          <cell r="A1117">
            <v>37858</v>
          </cell>
          <cell r="B1117" t="str">
            <v>C1053</v>
          </cell>
          <cell r="E1117">
            <v>8632577.7200000007</v>
          </cell>
        </row>
        <row r="1118">
          <cell r="A1118">
            <v>37859</v>
          </cell>
          <cell r="B1118" t="str">
            <v>C1053</v>
          </cell>
          <cell r="E1118">
            <v>8626967.0700000003</v>
          </cell>
        </row>
        <row r="1119">
          <cell r="A1119">
            <v>37860</v>
          </cell>
          <cell r="B1119" t="str">
            <v>C1053</v>
          </cell>
          <cell r="E1119">
            <v>8728357.0600000005</v>
          </cell>
        </row>
        <row r="1120">
          <cell r="A1120">
            <v>37861</v>
          </cell>
          <cell r="B1120" t="str">
            <v>C1053</v>
          </cell>
          <cell r="E1120">
            <v>8804191.8699999992</v>
          </cell>
        </row>
        <row r="1121">
          <cell r="A1121">
            <v>37862</v>
          </cell>
          <cell r="B1121" t="str">
            <v>C1053</v>
          </cell>
          <cell r="E1121">
            <v>8760594.0700000003</v>
          </cell>
        </row>
        <row r="1122">
          <cell r="A1122">
            <v>37834</v>
          </cell>
          <cell r="B1122" t="str">
            <v>C1054</v>
          </cell>
          <cell r="E1122">
            <v>466884.42</v>
          </cell>
        </row>
        <row r="1123">
          <cell r="A1123">
            <v>37838</v>
          </cell>
          <cell r="B1123" t="str">
            <v>C1054</v>
          </cell>
          <cell r="E1123">
            <v>460300.06</v>
          </cell>
        </row>
        <row r="1124">
          <cell r="A1124">
            <v>37839</v>
          </cell>
          <cell r="B1124" t="str">
            <v>C1054</v>
          </cell>
          <cell r="E1124">
            <v>456288.24</v>
          </cell>
        </row>
        <row r="1125">
          <cell r="A1125">
            <v>37840</v>
          </cell>
          <cell r="B1125" t="str">
            <v>C1054</v>
          </cell>
          <cell r="E1125">
            <v>451353.94</v>
          </cell>
        </row>
        <row r="1126">
          <cell r="A1126">
            <v>37841</v>
          </cell>
          <cell r="B1126" t="str">
            <v>C1054</v>
          </cell>
          <cell r="E1126">
            <v>432981.75</v>
          </cell>
        </row>
        <row r="1127">
          <cell r="A1127">
            <v>37844</v>
          </cell>
          <cell r="B1127" t="str">
            <v>C1054</v>
          </cell>
          <cell r="E1127">
            <v>427280.15</v>
          </cell>
        </row>
        <row r="1128">
          <cell r="A1128">
            <v>37845</v>
          </cell>
          <cell r="B1128" t="str">
            <v>C1054</v>
          </cell>
          <cell r="E1128">
            <v>435123.84</v>
          </cell>
        </row>
        <row r="1129">
          <cell r="A1129">
            <v>37846</v>
          </cell>
          <cell r="B1129" t="str">
            <v>C1054</v>
          </cell>
          <cell r="E1129">
            <v>435115.94</v>
          </cell>
        </row>
        <row r="1130">
          <cell r="A1130">
            <v>37847</v>
          </cell>
          <cell r="B1130" t="str">
            <v>C1054</v>
          </cell>
          <cell r="E1130">
            <v>442330.48</v>
          </cell>
        </row>
        <row r="1131">
          <cell r="A1131">
            <v>37848</v>
          </cell>
          <cell r="B1131" t="str">
            <v>C1054</v>
          </cell>
          <cell r="E1131">
            <v>440750.96</v>
          </cell>
        </row>
        <row r="1132">
          <cell r="A1132">
            <v>37851</v>
          </cell>
          <cell r="B1132" t="str">
            <v>C1054</v>
          </cell>
          <cell r="E1132">
            <v>450956.65</v>
          </cell>
        </row>
        <row r="1133">
          <cell r="A1133">
            <v>37852</v>
          </cell>
          <cell r="B1133" t="str">
            <v>C1054</v>
          </cell>
          <cell r="E1133">
            <v>461295.5</v>
          </cell>
        </row>
        <row r="1134">
          <cell r="A1134">
            <v>37853</v>
          </cell>
          <cell r="B1134" t="str">
            <v>C1054</v>
          </cell>
          <cell r="E1134">
            <v>460760.39</v>
          </cell>
        </row>
        <row r="1135">
          <cell r="A1135">
            <v>37854</v>
          </cell>
          <cell r="B1135" t="str">
            <v>C1054</v>
          </cell>
          <cell r="E1135">
            <v>467211.3</v>
          </cell>
        </row>
        <row r="1136">
          <cell r="A1136">
            <v>37855</v>
          </cell>
          <cell r="B1136" t="str">
            <v>C1054</v>
          </cell>
          <cell r="E1136">
            <v>467670.87</v>
          </cell>
        </row>
        <row r="1137">
          <cell r="A1137">
            <v>37858</v>
          </cell>
          <cell r="B1137" t="str">
            <v>C1054</v>
          </cell>
          <cell r="E1137">
            <v>461123.36</v>
          </cell>
        </row>
        <row r="1138">
          <cell r="A1138">
            <v>37859</v>
          </cell>
          <cell r="B1138" t="str">
            <v>C1054</v>
          </cell>
          <cell r="E1138">
            <v>461264.58</v>
          </cell>
        </row>
        <row r="1139">
          <cell r="A1139">
            <v>37860</v>
          </cell>
          <cell r="B1139" t="str">
            <v>C1054</v>
          </cell>
          <cell r="E1139">
            <v>466596.25</v>
          </cell>
        </row>
        <row r="1140">
          <cell r="A1140">
            <v>37861</v>
          </cell>
          <cell r="B1140" t="str">
            <v>C1054</v>
          </cell>
          <cell r="E1140">
            <v>471446.98</v>
          </cell>
        </row>
        <row r="1141">
          <cell r="A1141">
            <v>37862</v>
          </cell>
          <cell r="B1141" t="str">
            <v>C1054</v>
          </cell>
          <cell r="E1141">
            <v>471340.3</v>
          </cell>
        </row>
        <row r="1142">
          <cell r="A1142">
            <v>37834</v>
          </cell>
          <cell r="B1142" t="str">
            <v>C1055</v>
          </cell>
          <cell r="E1142">
            <v>14589373.17</v>
          </cell>
        </row>
        <row r="1143">
          <cell r="A1143">
            <v>37838</v>
          </cell>
          <cell r="B1143" t="str">
            <v>C1055</v>
          </cell>
          <cell r="E1143">
            <v>14533362.689999999</v>
          </cell>
        </row>
        <row r="1144">
          <cell r="A1144">
            <v>37839</v>
          </cell>
          <cell r="B1144" t="str">
            <v>C1055</v>
          </cell>
          <cell r="E1144">
            <v>14472003.039999999</v>
          </cell>
        </row>
        <row r="1145">
          <cell r="A1145">
            <v>37840</v>
          </cell>
          <cell r="B1145" t="str">
            <v>C1055</v>
          </cell>
          <cell r="E1145">
            <v>14406276.970000001</v>
          </cell>
        </row>
        <row r="1146">
          <cell r="A1146">
            <v>37841</v>
          </cell>
          <cell r="B1146" t="str">
            <v>C1055</v>
          </cell>
          <cell r="E1146">
            <v>14430998.470000001</v>
          </cell>
        </row>
        <row r="1147">
          <cell r="A1147">
            <v>37844</v>
          </cell>
          <cell r="B1147" t="str">
            <v>C1055</v>
          </cell>
          <cell r="E1147">
            <v>14437862.6</v>
          </cell>
        </row>
        <row r="1148">
          <cell r="A1148">
            <v>37845</v>
          </cell>
          <cell r="B1148" t="str">
            <v>C1055</v>
          </cell>
          <cell r="E1148">
            <v>14557299.32</v>
          </cell>
        </row>
        <row r="1149">
          <cell r="A1149">
            <v>37846</v>
          </cell>
          <cell r="B1149" t="str">
            <v>C1055</v>
          </cell>
          <cell r="E1149">
            <v>14571947.609999999</v>
          </cell>
        </row>
        <row r="1150">
          <cell r="A1150">
            <v>37847</v>
          </cell>
          <cell r="B1150" t="str">
            <v>C1055</v>
          </cell>
          <cell r="E1150">
            <v>14737725.24</v>
          </cell>
        </row>
        <row r="1151">
          <cell r="A1151">
            <v>37848</v>
          </cell>
          <cell r="B1151" t="str">
            <v>C1055</v>
          </cell>
          <cell r="E1151">
            <v>14675518.08</v>
          </cell>
        </row>
        <row r="1152">
          <cell r="A1152">
            <v>37851</v>
          </cell>
          <cell r="B1152" t="str">
            <v>C1055</v>
          </cell>
          <cell r="E1152">
            <v>14812723.34</v>
          </cell>
        </row>
        <row r="1153">
          <cell r="A1153">
            <v>37852</v>
          </cell>
          <cell r="B1153" t="str">
            <v>C1055</v>
          </cell>
          <cell r="E1153">
            <v>14971259.07</v>
          </cell>
        </row>
        <row r="1154">
          <cell r="A1154">
            <v>37853</v>
          </cell>
          <cell r="B1154" t="str">
            <v>C1055</v>
          </cell>
          <cell r="E1154">
            <v>14986476.92</v>
          </cell>
        </row>
        <row r="1155">
          <cell r="A1155">
            <v>37854</v>
          </cell>
          <cell r="B1155" t="str">
            <v>C1055</v>
          </cell>
          <cell r="E1155">
            <v>15092422.810000001</v>
          </cell>
        </row>
        <row r="1156">
          <cell r="A1156">
            <v>37855</v>
          </cell>
          <cell r="B1156" t="str">
            <v>C1055</v>
          </cell>
          <cell r="E1156">
            <v>15039016.02</v>
          </cell>
        </row>
        <row r="1157">
          <cell r="A1157">
            <v>37858</v>
          </cell>
          <cell r="B1157" t="str">
            <v>C1055</v>
          </cell>
          <cell r="E1157">
            <v>14957087.939999999</v>
          </cell>
        </row>
        <row r="1158">
          <cell r="A1158">
            <v>37859</v>
          </cell>
          <cell r="B1158" t="str">
            <v>C1055</v>
          </cell>
          <cell r="E1158">
            <v>14800492.189999999</v>
          </cell>
        </row>
        <row r="1159">
          <cell r="A1159">
            <v>37860</v>
          </cell>
          <cell r="B1159" t="str">
            <v>C1055</v>
          </cell>
          <cell r="E1159">
            <v>14892519.140000001</v>
          </cell>
        </row>
        <row r="1160">
          <cell r="A1160">
            <v>37861</v>
          </cell>
          <cell r="B1160" t="str">
            <v>C1055</v>
          </cell>
          <cell r="E1160">
            <v>14920902.539999999</v>
          </cell>
        </row>
        <row r="1161">
          <cell r="A1161">
            <v>37862</v>
          </cell>
          <cell r="B1161" t="str">
            <v>C1055</v>
          </cell>
          <cell r="E1161">
            <v>14937482.42</v>
          </cell>
        </row>
        <row r="1162">
          <cell r="A1162">
            <v>37834</v>
          </cell>
          <cell r="B1162" t="str">
            <v>C1083</v>
          </cell>
          <cell r="E1162">
            <v>31156529.510000002</v>
          </cell>
        </row>
        <row r="1163">
          <cell r="A1163">
            <v>37838</v>
          </cell>
          <cell r="B1163" t="str">
            <v>C1083</v>
          </cell>
          <cell r="E1163">
            <v>31028643.260000002</v>
          </cell>
        </row>
        <row r="1164">
          <cell r="A1164">
            <v>37839</v>
          </cell>
          <cell r="B1164" t="str">
            <v>C1083</v>
          </cell>
          <cell r="E1164">
            <v>30901329.600000001</v>
          </cell>
        </row>
        <row r="1165">
          <cell r="A1165">
            <v>37840</v>
          </cell>
          <cell r="B1165" t="str">
            <v>C1083</v>
          </cell>
          <cell r="E1165">
            <v>30844295.02</v>
          </cell>
        </row>
        <row r="1166">
          <cell r="A1166">
            <v>37841</v>
          </cell>
          <cell r="B1166" t="str">
            <v>C1083</v>
          </cell>
          <cell r="E1166">
            <v>30877838.34</v>
          </cell>
        </row>
        <row r="1167">
          <cell r="A1167">
            <v>37844</v>
          </cell>
          <cell r="B1167" t="str">
            <v>C1083</v>
          </cell>
          <cell r="E1167">
            <v>30867086.710000001</v>
          </cell>
        </row>
        <row r="1168">
          <cell r="A1168">
            <v>37845</v>
          </cell>
          <cell r="B1168" t="str">
            <v>C1083</v>
          </cell>
          <cell r="E1168">
            <v>31176892.940000001</v>
          </cell>
        </row>
        <row r="1169">
          <cell r="A1169">
            <v>37846</v>
          </cell>
          <cell r="B1169" t="str">
            <v>C1083</v>
          </cell>
          <cell r="E1169">
            <v>31191698.98</v>
          </cell>
        </row>
        <row r="1170">
          <cell r="A1170">
            <v>37847</v>
          </cell>
          <cell r="B1170" t="str">
            <v>C1083</v>
          </cell>
          <cell r="E1170">
            <v>31563135.969999999</v>
          </cell>
        </row>
        <row r="1171">
          <cell r="A1171">
            <v>37848</v>
          </cell>
          <cell r="B1171" t="str">
            <v>C1083</v>
          </cell>
          <cell r="E1171">
            <v>31400054.84</v>
          </cell>
        </row>
        <row r="1172">
          <cell r="A1172">
            <v>37851</v>
          </cell>
          <cell r="B1172" t="str">
            <v>C1083</v>
          </cell>
          <cell r="E1172">
            <v>31805175.969999999</v>
          </cell>
        </row>
        <row r="1173">
          <cell r="A1173">
            <v>37852</v>
          </cell>
          <cell r="B1173" t="str">
            <v>C1083</v>
          </cell>
          <cell r="E1173">
            <v>32181627.739999998</v>
          </cell>
        </row>
        <row r="1174">
          <cell r="A1174">
            <v>37853</v>
          </cell>
          <cell r="B1174" t="str">
            <v>C1083</v>
          </cell>
          <cell r="E1174">
            <v>32152067.48</v>
          </cell>
        </row>
        <row r="1175">
          <cell r="A1175">
            <v>37854</v>
          </cell>
          <cell r="B1175" t="str">
            <v>C1083</v>
          </cell>
          <cell r="E1175">
            <v>32423733.739999998</v>
          </cell>
        </row>
        <row r="1176">
          <cell r="A1176">
            <v>37855</v>
          </cell>
          <cell r="B1176" t="str">
            <v>C1083</v>
          </cell>
          <cell r="E1176">
            <v>32228000.940000001</v>
          </cell>
        </row>
        <row r="1177">
          <cell r="A1177">
            <v>37858</v>
          </cell>
          <cell r="B1177" t="str">
            <v>C1083</v>
          </cell>
          <cell r="E1177">
            <v>31888674.27</v>
          </cell>
        </row>
        <row r="1178">
          <cell r="A1178">
            <v>37859</v>
          </cell>
          <cell r="B1178" t="str">
            <v>C1083</v>
          </cell>
          <cell r="E1178">
            <v>31677725.329999998</v>
          </cell>
        </row>
        <row r="1179">
          <cell r="A1179">
            <v>37860</v>
          </cell>
          <cell r="B1179" t="str">
            <v>C1083</v>
          </cell>
          <cell r="E1179">
            <v>31971515.260000002</v>
          </cell>
        </row>
        <row r="1180">
          <cell r="A1180">
            <v>37861</v>
          </cell>
          <cell r="B1180" t="str">
            <v>C1083</v>
          </cell>
          <cell r="E1180">
            <v>32074033.629999999</v>
          </cell>
        </row>
        <row r="1181">
          <cell r="A1181">
            <v>37862</v>
          </cell>
          <cell r="B1181" t="str">
            <v>C1083</v>
          </cell>
          <cell r="E1181">
            <v>32014257.190000001</v>
          </cell>
        </row>
        <row r="1182">
          <cell r="A1182">
            <v>37834</v>
          </cell>
          <cell r="B1182" t="str">
            <v>C1564</v>
          </cell>
          <cell r="E1182">
            <v>14961066.800000001</v>
          </cell>
        </row>
        <row r="1183">
          <cell r="A1183">
            <v>37838</v>
          </cell>
          <cell r="B1183" t="str">
            <v>C1564</v>
          </cell>
          <cell r="E1183">
            <v>14823021.800000001</v>
          </cell>
        </row>
        <row r="1184">
          <cell r="A1184">
            <v>37839</v>
          </cell>
          <cell r="B1184" t="str">
            <v>C1564</v>
          </cell>
          <cell r="E1184">
            <v>14720967.23</v>
          </cell>
        </row>
        <row r="1185">
          <cell r="A1185">
            <v>37840</v>
          </cell>
          <cell r="B1185" t="str">
            <v>C1564</v>
          </cell>
          <cell r="E1185">
            <v>14603209.93</v>
          </cell>
        </row>
        <row r="1186">
          <cell r="A1186">
            <v>37841</v>
          </cell>
          <cell r="B1186" t="str">
            <v>C1564</v>
          </cell>
          <cell r="E1186">
            <v>14626662.34</v>
          </cell>
        </row>
        <row r="1187">
          <cell r="A1187">
            <v>37844</v>
          </cell>
          <cell r="B1187" t="str">
            <v>C1564</v>
          </cell>
          <cell r="E1187">
            <v>14643206.220000001</v>
          </cell>
        </row>
        <row r="1188">
          <cell r="A1188">
            <v>37845</v>
          </cell>
          <cell r="B1188" t="str">
            <v>C1564</v>
          </cell>
          <cell r="E1188">
            <v>14783621.49</v>
          </cell>
        </row>
        <row r="1189">
          <cell r="A1189">
            <v>37846</v>
          </cell>
          <cell r="B1189" t="str">
            <v>C1564</v>
          </cell>
          <cell r="E1189">
            <v>14858510.07</v>
          </cell>
        </row>
        <row r="1190">
          <cell r="A1190">
            <v>37847</v>
          </cell>
          <cell r="B1190" t="str">
            <v>C1564</v>
          </cell>
          <cell r="E1190">
            <v>15134280.189999999</v>
          </cell>
        </row>
        <row r="1191">
          <cell r="A1191">
            <v>37848</v>
          </cell>
          <cell r="B1191" t="str">
            <v>C1564</v>
          </cell>
          <cell r="E1191">
            <v>15189894.18</v>
          </cell>
        </row>
        <row r="1192">
          <cell r="A1192">
            <v>37851</v>
          </cell>
          <cell r="B1192" t="str">
            <v>C1564</v>
          </cell>
          <cell r="E1192">
            <v>15539786.77</v>
          </cell>
        </row>
        <row r="1193">
          <cell r="A1193">
            <v>37852</v>
          </cell>
          <cell r="B1193" t="str">
            <v>C1564</v>
          </cell>
          <cell r="E1193">
            <v>15723382.15</v>
          </cell>
        </row>
        <row r="1194">
          <cell r="A1194">
            <v>37853</v>
          </cell>
          <cell r="B1194" t="str">
            <v>C1564</v>
          </cell>
          <cell r="E1194">
            <v>15680182.27</v>
          </cell>
        </row>
        <row r="1195">
          <cell r="A1195">
            <v>37854</v>
          </cell>
          <cell r="B1195" t="str">
            <v>C1564</v>
          </cell>
          <cell r="E1195">
            <v>15890239.83</v>
          </cell>
        </row>
        <row r="1196">
          <cell r="A1196">
            <v>37855</v>
          </cell>
          <cell r="B1196" t="str">
            <v>C1564</v>
          </cell>
          <cell r="E1196">
            <v>15718926.869999999</v>
          </cell>
        </row>
        <row r="1197">
          <cell r="A1197">
            <v>37858</v>
          </cell>
          <cell r="B1197" t="str">
            <v>C1564</v>
          </cell>
          <cell r="E1197">
            <v>15555933.789999999</v>
          </cell>
        </row>
        <row r="1198">
          <cell r="A1198">
            <v>37859</v>
          </cell>
          <cell r="B1198" t="str">
            <v>C1564</v>
          </cell>
          <cell r="E1198">
            <v>15470345.710000001</v>
          </cell>
        </row>
        <row r="1199">
          <cell r="A1199">
            <v>37860</v>
          </cell>
          <cell r="B1199" t="str">
            <v>C1564</v>
          </cell>
          <cell r="E1199">
            <v>15773192.17</v>
          </cell>
        </row>
        <row r="1200">
          <cell r="A1200">
            <v>37861</v>
          </cell>
          <cell r="B1200" t="str">
            <v>C1564</v>
          </cell>
          <cell r="E1200">
            <v>15868959.02</v>
          </cell>
        </row>
        <row r="1201">
          <cell r="A1201">
            <v>37862</v>
          </cell>
          <cell r="B1201" t="str">
            <v>C1564</v>
          </cell>
          <cell r="E1201">
            <v>15866929.289999999</v>
          </cell>
        </row>
        <row r="1202">
          <cell r="A1202">
            <v>37834</v>
          </cell>
          <cell r="B1202" t="str">
            <v>C1565</v>
          </cell>
          <cell r="E1202">
            <v>30553365.609999999</v>
          </cell>
        </row>
        <row r="1203">
          <cell r="A1203">
            <v>37838</v>
          </cell>
          <cell r="B1203" t="str">
            <v>C1565</v>
          </cell>
          <cell r="E1203">
            <v>30900998.640000001</v>
          </cell>
        </row>
        <row r="1204">
          <cell r="A1204">
            <v>37839</v>
          </cell>
          <cell r="B1204" t="str">
            <v>C1565</v>
          </cell>
          <cell r="E1204">
            <v>30846686.629999999</v>
          </cell>
        </row>
        <row r="1205">
          <cell r="A1205">
            <v>37840</v>
          </cell>
          <cell r="B1205" t="str">
            <v>C1565</v>
          </cell>
          <cell r="E1205">
            <v>30774085.789999999</v>
          </cell>
        </row>
        <row r="1206">
          <cell r="A1206">
            <v>37841</v>
          </cell>
          <cell r="B1206" t="str">
            <v>C1565</v>
          </cell>
          <cell r="E1206">
            <v>30798593.050000001</v>
          </cell>
        </row>
        <row r="1207">
          <cell r="A1207">
            <v>37844</v>
          </cell>
          <cell r="B1207" t="str">
            <v>C1565</v>
          </cell>
          <cell r="E1207">
            <v>30752099.079999998</v>
          </cell>
        </row>
        <row r="1208">
          <cell r="A1208">
            <v>37845</v>
          </cell>
          <cell r="B1208" t="str">
            <v>C1565</v>
          </cell>
          <cell r="E1208">
            <v>30671503.120000001</v>
          </cell>
        </row>
        <row r="1209">
          <cell r="A1209">
            <v>37846</v>
          </cell>
          <cell r="B1209" t="str">
            <v>C1565</v>
          </cell>
          <cell r="E1209">
            <v>30902919.890000001</v>
          </cell>
        </row>
        <row r="1210">
          <cell r="A1210">
            <v>37847</v>
          </cell>
          <cell r="B1210" t="str">
            <v>C1565</v>
          </cell>
          <cell r="E1210">
            <v>31183609.620000001</v>
          </cell>
        </row>
        <row r="1211">
          <cell r="A1211">
            <v>37848</v>
          </cell>
          <cell r="B1211" t="str">
            <v>C1565</v>
          </cell>
          <cell r="E1211">
            <v>31093811.350000001</v>
          </cell>
        </row>
        <row r="1212">
          <cell r="A1212">
            <v>37851</v>
          </cell>
          <cell r="B1212" t="str">
            <v>C1565</v>
          </cell>
          <cell r="E1212">
            <v>30890838.609999999</v>
          </cell>
        </row>
        <row r="1213">
          <cell r="A1213">
            <v>37852</v>
          </cell>
          <cell r="B1213" t="str">
            <v>C1565</v>
          </cell>
          <cell r="E1213">
            <v>31029402.199999999</v>
          </cell>
        </row>
        <row r="1214">
          <cell r="A1214">
            <v>37853</v>
          </cell>
          <cell r="B1214" t="str">
            <v>C1565</v>
          </cell>
          <cell r="E1214">
            <v>31066050.109999999</v>
          </cell>
        </row>
        <row r="1215">
          <cell r="A1215">
            <v>37854</v>
          </cell>
          <cell r="B1215" t="str">
            <v>C1565</v>
          </cell>
          <cell r="E1215">
            <v>31268500.079999998</v>
          </cell>
        </row>
        <row r="1216">
          <cell r="A1216">
            <v>37855</v>
          </cell>
          <cell r="B1216" t="str">
            <v>C1565</v>
          </cell>
          <cell r="E1216">
            <v>30979225.98</v>
          </cell>
        </row>
        <row r="1217">
          <cell r="A1217">
            <v>37858</v>
          </cell>
          <cell r="B1217" t="str">
            <v>C1565</v>
          </cell>
          <cell r="E1217">
            <v>30689211.77</v>
          </cell>
        </row>
        <row r="1218">
          <cell r="A1218">
            <v>37859</v>
          </cell>
          <cell r="B1218" t="str">
            <v>C1565</v>
          </cell>
          <cell r="E1218">
            <v>30488143.390000001</v>
          </cell>
        </row>
        <row r="1219">
          <cell r="A1219">
            <v>37860</v>
          </cell>
          <cell r="B1219" t="str">
            <v>C1565</v>
          </cell>
          <cell r="E1219">
            <v>30680611.100000001</v>
          </cell>
        </row>
        <row r="1220">
          <cell r="A1220">
            <v>37861</v>
          </cell>
          <cell r="B1220" t="str">
            <v>C1565</v>
          </cell>
          <cell r="E1220">
            <v>30668295.359999999</v>
          </cell>
        </row>
        <row r="1221">
          <cell r="A1221">
            <v>37862</v>
          </cell>
          <cell r="B1221" t="str">
            <v>C1565</v>
          </cell>
          <cell r="E1221">
            <v>30676571.84</v>
          </cell>
        </row>
        <row r="1222">
          <cell r="A1222">
            <v>37834</v>
          </cell>
          <cell r="B1222" t="str">
            <v>C1588</v>
          </cell>
          <cell r="E1222">
            <v>2046918.59</v>
          </cell>
        </row>
        <row r="1223">
          <cell r="A1223">
            <v>37838</v>
          </cell>
          <cell r="B1223" t="str">
            <v>C1588</v>
          </cell>
          <cell r="E1223">
            <v>2068234.75</v>
          </cell>
        </row>
        <row r="1224">
          <cell r="A1224">
            <v>37839</v>
          </cell>
          <cell r="B1224" t="str">
            <v>C1588</v>
          </cell>
          <cell r="E1224">
            <v>2086224.04</v>
          </cell>
        </row>
        <row r="1225">
          <cell r="A1225">
            <v>37840</v>
          </cell>
          <cell r="B1225" t="str">
            <v>C1588</v>
          </cell>
          <cell r="E1225">
            <v>2183337.2999999998</v>
          </cell>
        </row>
        <row r="1226">
          <cell r="A1226">
            <v>37841</v>
          </cell>
          <cell r="B1226" t="str">
            <v>C1588</v>
          </cell>
          <cell r="E1226">
            <v>2241721.71</v>
          </cell>
        </row>
        <row r="1227">
          <cell r="A1227">
            <v>37844</v>
          </cell>
          <cell r="B1227" t="str">
            <v>C1588</v>
          </cell>
          <cell r="E1227">
            <v>2272408.04</v>
          </cell>
        </row>
        <row r="1228">
          <cell r="A1228">
            <v>37845</v>
          </cell>
          <cell r="B1228" t="str">
            <v>C1588</v>
          </cell>
          <cell r="E1228">
            <v>2315232.4500000002</v>
          </cell>
        </row>
        <row r="1229">
          <cell r="A1229">
            <v>37846</v>
          </cell>
          <cell r="B1229" t="str">
            <v>C1588</v>
          </cell>
          <cell r="E1229">
            <v>2330668.13</v>
          </cell>
        </row>
        <row r="1230">
          <cell r="A1230">
            <v>37847</v>
          </cell>
          <cell r="B1230" t="str">
            <v>C1588</v>
          </cell>
          <cell r="E1230">
            <v>2339690.54</v>
          </cell>
        </row>
        <row r="1231">
          <cell r="A1231">
            <v>37848</v>
          </cell>
          <cell r="B1231" t="str">
            <v>C1588</v>
          </cell>
          <cell r="E1231">
            <v>2416043.2799999998</v>
          </cell>
        </row>
        <row r="1232">
          <cell r="A1232">
            <v>37851</v>
          </cell>
          <cell r="B1232" t="str">
            <v>C1588</v>
          </cell>
          <cell r="E1232">
            <v>2433895.08</v>
          </cell>
        </row>
        <row r="1233">
          <cell r="A1233">
            <v>37852</v>
          </cell>
          <cell r="B1233" t="str">
            <v>C1588</v>
          </cell>
          <cell r="E1233">
            <v>2492367.5499999998</v>
          </cell>
        </row>
        <row r="1234">
          <cell r="A1234">
            <v>37853</v>
          </cell>
          <cell r="B1234" t="str">
            <v>C1588</v>
          </cell>
          <cell r="E1234">
            <v>2529646.02</v>
          </cell>
        </row>
        <row r="1235">
          <cell r="A1235">
            <v>37854</v>
          </cell>
          <cell r="B1235" t="str">
            <v>C1588</v>
          </cell>
          <cell r="E1235">
            <v>2557697.31</v>
          </cell>
        </row>
        <row r="1236">
          <cell r="A1236">
            <v>37855</v>
          </cell>
          <cell r="B1236" t="str">
            <v>C1588</v>
          </cell>
          <cell r="E1236">
            <v>2641325.7999999998</v>
          </cell>
        </row>
        <row r="1237">
          <cell r="A1237">
            <v>37858</v>
          </cell>
          <cell r="B1237" t="str">
            <v>C1588</v>
          </cell>
          <cell r="E1237">
            <v>2685308.99</v>
          </cell>
        </row>
        <row r="1238">
          <cell r="A1238">
            <v>37859</v>
          </cell>
          <cell r="B1238" t="str">
            <v>C1588</v>
          </cell>
          <cell r="E1238">
            <v>2697734.32</v>
          </cell>
        </row>
        <row r="1239">
          <cell r="A1239">
            <v>37860</v>
          </cell>
          <cell r="B1239" t="str">
            <v>C1588</v>
          </cell>
          <cell r="E1239">
            <v>2725755.11</v>
          </cell>
        </row>
        <row r="1240">
          <cell r="A1240">
            <v>37861</v>
          </cell>
          <cell r="B1240" t="str">
            <v>C1588</v>
          </cell>
          <cell r="E1240">
            <v>2779246.01</v>
          </cell>
        </row>
        <row r="1241">
          <cell r="A1241">
            <v>37862</v>
          </cell>
          <cell r="B1241" t="str">
            <v>C1588</v>
          </cell>
          <cell r="E1241">
            <v>2763045.19</v>
          </cell>
        </row>
        <row r="1242">
          <cell r="A1242">
            <v>37834</v>
          </cell>
          <cell r="B1242" t="str">
            <v>CMSMCH</v>
          </cell>
          <cell r="E1242">
            <v>494358.24</v>
          </cell>
        </row>
        <row r="1243">
          <cell r="A1243">
            <v>37838</v>
          </cell>
          <cell r="B1243" t="str">
            <v>CMSMCH</v>
          </cell>
          <cell r="E1243">
            <v>496293.01</v>
          </cell>
        </row>
        <row r="1244">
          <cell r="A1244">
            <v>37839</v>
          </cell>
          <cell r="B1244" t="str">
            <v>CMSMCH</v>
          </cell>
          <cell r="E1244">
            <v>496402.51</v>
          </cell>
        </row>
        <row r="1245">
          <cell r="A1245">
            <v>37840</v>
          </cell>
          <cell r="B1245" t="str">
            <v>CMSMCH</v>
          </cell>
          <cell r="E1245">
            <v>496723.98</v>
          </cell>
        </row>
        <row r="1246">
          <cell r="A1246">
            <v>37841</v>
          </cell>
          <cell r="B1246" t="str">
            <v>CMSMCH</v>
          </cell>
          <cell r="E1246">
            <v>499004.92</v>
          </cell>
        </row>
        <row r="1247">
          <cell r="A1247">
            <v>37844</v>
          </cell>
          <cell r="B1247" t="str">
            <v>CMSMCH</v>
          </cell>
          <cell r="E1247">
            <v>499087.65</v>
          </cell>
        </row>
        <row r="1248">
          <cell r="A1248">
            <v>37845</v>
          </cell>
          <cell r="B1248" t="str">
            <v>CMSMCH</v>
          </cell>
          <cell r="E1248">
            <v>499125.83</v>
          </cell>
        </row>
        <row r="1249">
          <cell r="A1249">
            <v>37846</v>
          </cell>
          <cell r="B1249" t="str">
            <v>CMSMCH</v>
          </cell>
          <cell r="E1249">
            <v>499013.99</v>
          </cell>
        </row>
        <row r="1250">
          <cell r="A1250">
            <v>37847</v>
          </cell>
          <cell r="B1250" t="str">
            <v>CMSMCH</v>
          </cell>
          <cell r="E1250">
            <v>505849.01</v>
          </cell>
        </row>
        <row r="1251">
          <cell r="A1251">
            <v>37848</v>
          </cell>
          <cell r="B1251" t="str">
            <v>CMSMCH</v>
          </cell>
          <cell r="E1251">
            <v>502270.77</v>
          </cell>
        </row>
        <row r="1252">
          <cell r="A1252">
            <v>37851</v>
          </cell>
          <cell r="B1252" t="str">
            <v>CMSMCH</v>
          </cell>
          <cell r="E1252">
            <v>505094.89</v>
          </cell>
        </row>
        <row r="1253">
          <cell r="A1253">
            <v>37852</v>
          </cell>
          <cell r="B1253" t="str">
            <v>CMSMCH</v>
          </cell>
          <cell r="E1253">
            <v>507701.87</v>
          </cell>
        </row>
        <row r="1254">
          <cell r="A1254">
            <v>37853</v>
          </cell>
          <cell r="B1254" t="str">
            <v>CMSMCH</v>
          </cell>
          <cell r="E1254">
            <v>508615.3</v>
          </cell>
        </row>
        <row r="1255">
          <cell r="A1255">
            <v>37854</v>
          </cell>
          <cell r="B1255" t="str">
            <v>CMSMCH</v>
          </cell>
          <cell r="E1255">
            <v>507723.31</v>
          </cell>
        </row>
        <row r="1256">
          <cell r="A1256">
            <v>37855</v>
          </cell>
          <cell r="B1256" t="str">
            <v>CMSMCH</v>
          </cell>
          <cell r="E1256">
            <v>508432.46</v>
          </cell>
        </row>
        <row r="1257">
          <cell r="A1257">
            <v>37858</v>
          </cell>
          <cell r="B1257" t="str">
            <v>CMSMCH</v>
          </cell>
          <cell r="E1257">
            <v>501239.63</v>
          </cell>
        </row>
        <row r="1258">
          <cell r="A1258">
            <v>37859</v>
          </cell>
          <cell r="B1258" t="str">
            <v>CMSMCH</v>
          </cell>
          <cell r="E1258">
            <v>496472.95</v>
          </cell>
        </row>
        <row r="1259">
          <cell r="A1259">
            <v>37860</v>
          </cell>
          <cell r="B1259" t="str">
            <v>CMSMCH</v>
          </cell>
          <cell r="E1259">
            <v>501527.39</v>
          </cell>
        </row>
        <row r="1260">
          <cell r="A1260">
            <v>37861</v>
          </cell>
          <cell r="B1260" t="str">
            <v>CMSMCH</v>
          </cell>
          <cell r="E1260">
            <v>502645.56</v>
          </cell>
        </row>
        <row r="1261">
          <cell r="A1261">
            <v>37862</v>
          </cell>
          <cell r="B1261" t="str">
            <v>CMSMCH</v>
          </cell>
          <cell r="E1261">
            <v>503585.51</v>
          </cell>
        </row>
        <row r="1262">
          <cell r="A1262">
            <v>37834</v>
          </cell>
          <cell r="B1262" t="str">
            <v>CMSMCU</v>
          </cell>
          <cell r="E1262">
            <v>301398.34000000003</v>
          </cell>
        </row>
        <row r="1263">
          <cell r="A1263">
            <v>37838</v>
          </cell>
          <cell r="B1263" t="str">
            <v>CMSMCU</v>
          </cell>
          <cell r="E1263">
            <v>300588.58</v>
          </cell>
        </row>
        <row r="1264">
          <cell r="A1264">
            <v>37839</v>
          </cell>
          <cell r="B1264" t="str">
            <v>CMSMCU</v>
          </cell>
          <cell r="E1264">
            <v>298625.58</v>
          </cell>
        </row>
        <row r="1265">
          <cell r="A1265">
            <v>37840</v>
          </cell>
          <cell r="B1265" t="str">
            <v>CMSMCU</v>
          </cell>
          <cell r="E1265">
            <v>298294.58</v>
          </cell>
        </row>
        <row r="1266">
          <cell r="A1266">
            <v>37841</v>
          </cell>
          <cell r="B1266" t="str">
            <v>CMSMCU</v>
          </cell>
          <cell r="E1266">
            <v>300782.36</v>
          </cell>
        </row>
        <row r="1267">
          <cell r="A1267">
            <v>37844</v>
          </cell>
          <cell r="B1267" t="str">
            <v>CMSMCU</v>
          </cell>
          <cell r="E1267">
            <v>302719.40999999997</v>
          </cell>
        </row>
        <row r="1268">
          <cell r="A1268">
            <v>37845</v>
          </cell>
          <cell r="B1268" t="str">
            <v>CMSMCU</v>
          </cell>
          <cell r="E1268">
            <v>302751.15999999997</v>
          </cell>
        </row>
        <row r="1269">
          <cell r="A1269">
            <v>37846</v>
          </cell>
          <cell r="B1269" t="str">
            <v>CMSMCU</v>
          </cell>
          <cell r="E1269">
            <v>303202.65000000002</v>
          </cell>
        </row>
        <row r="1270">
          <cell r="A1270">
            <v>37847</v>
          </cell>
          <cell r="B1270" t="str">
            <v>CMSMCU</v>
          </cell>
          <cell r="E1270">
            <v>302116.77</v>
          </cell>
        </row>
        <row r="1271">
          <cell r="A1271">
            <v>37848</v>
          </cell>
          <cell r="B1271" t="str">
            <v>CMSMCU</v>
          </cell>
          <cell r="E1271">
            <v>301871.18</v>
          </cell>
        </row>
        <row r="1272">
          <cell r="A1272">
            <v>37851</v>
          </cell>
          <cell r="B1272" t="str">
            <v>CMSMCU</v>
          </cell>
          <cell r="E1272">
            <v>303319.43</v>
          </cell>
        </row>
        <row r="1273">
          <cell r="A1273">
            <v>37852</v>
          </cell>
          <cell r="B1273" t="str">
            <v>CMSMCU</v>
          </cell>
          <cell r="E1273">
            <v>305312.43</v>
          </cell>
        </row>
        <row r="1274">
          <cell r="A1274">
            <v>37853</v>
          </cell>
          <cell r="B1274" t="str">
            <v>CMSMCU</v>
          </cell>
          <cell r="E1274">
            <v>307137.78000000003</v>
          </cell>
        </row>
        <row r="1275">
          <cell r="A1275">
            <v>37854</v>
          </cell>
          <cell r="B1275" t="str">
            <v>CMSMCU</v>
          </cell>
          <cell r="E1275">
            <v>309782.28000000003</v>
          </cell>
        </row>
        <row r="1276">
          <cell r="A1276">
            <v>37855</v>
          </cell>
          <cell r="B1276" t="str">
            <v>CMSMCU</v>
          </cell>
          <cell r="E1276">
            <v>305755.25</v>
          </cell>
        </row>
        <row r="1277">
          <cell r="A1277">
            <v>37858</v>
          </cell>
          <cell r="B1277" t="str">
            <v>CMSMCU</v>
          </cell>
          <cell r="E1277">
            <v>304499.75</v>
          </cell>
        </row>
        <row r="1278">
          <cell r="A1278">
            <v>37859</v>
          </cell>
          <cell r="B1278" t="str">
            <v>CMSMCU</v>
          </cell>
          <cell r="E1278">
            <v>303129.5</v>
          </cell>
        </row>
        <row r="1279">
          <cell r="A1279">
            <v>37860</v>
          </cell>
          <cell r="B1279" t="str">
            <v>CMSMCU</v>
          </cell>
          <cell r="E1279">
            <v>303412</v>
          </cell>
        </row>
        <row r="1280">
          <cell r="A1280">
            <v>37861</v>
          </cell>
          <cell r="B1280" t="str">
            <v>CMSMCU</v>
          </cell>
          <cell r="E1280">
            <v>304248.68</v>
          </cell>
        </row>
        <row r="1281">
          <cell r="A1281">
            <v>37862</v>
          </cell>
          <cell r="B1281" t="str">
            <v>CMSMCU</v>
          </cell>
          <cell r="E1281">
            <v>304130.02</v>
          </cell>
        </row>
        <row r="1282">
          <cell r="A1282">
            <v>37834</v>
          </cell>
          <cell r="B1282" t="str">
            <v>CMSMCW</v>
          </cell>
          <cell r="E1282">
            <v>299863.63</v>
          </cell>
        </row>
        <row r="1283">
          <cell r="A1283">
            <v>37838</v>
          </cell>
          <cell r="B1283" t="str">
            <v>CMSMCW</v>
          </cell>
          <cell r="E1283">
            <v>299020.31</v>
          </cell>
        </row>
        <row r="1284">
          <cell r="A1284">
            <v>37839</v>
          </cell>
          <cell r="B1284" t="str">
            <v>CMSMCW</v>
          </cell>
          <cell r="E1284">
            <v>295603</v>
          </cell>
        </row>
        <row r="1285">
          <cell r="A1285">
            <v>37840</v>
          </cell>
          <cell r="B1285" t="str">
            <v>CMSMCW</v>
          </cell>
          <cell r="E1285">
            <v>296561.51</v>
          </cell>
        </row>
        <row r="1286">
          <cell r="A1286">
            <v>37841</v>
          </cell>
          <cell r="B1286" t="str">
            <v>CMSMCW</v>
          </cell>
          <cell r="E1286">
            <v>298896.52</v>
          </cell>
        </row>
        <row r="1287">
          <cell r="A1287">
            <v>37844</v>
          </cell>
          <cell r="B1287" t="str">
            <v>CMSMCW</v>
          </cell>
          <cell r="E1287">
            <v>299256.95</v>
          </cell>
        </row>
        <row r="1288">
          <cell r="A1288">
            <v>37845</v>
          </cell>
          <cell r="B1288" t="str">
            <v>CMSMCW</v>
          </cell>
          <cell r="E1288">
            <v>300257.56</v>
          </cell>
        </row>
        <row r="1289">
          <cell r="A1289">
            <v>37846</v>
          </cell>
          <cell r="B1289" t="str">
            <v>CMSMCW</v>
          </cell>
          <cell r="E1289">
            <v>302875.31</v>
          </cell>
        </row>
        <row r="1290">
          <cell r="A1290">
            <v>37847</v>
          </cell>
          <cell r="B1290" t="str">
            <v>CMSMCW</v>
          </cell>
          <cell r="E1290">
            <v>304141.11</v>
          </cell>
        </row>
        <row r="1291">
          <cell r="A1291">
            <v>37848</v>
          </cell>
          <cell r="B1291" t="str">
            <v>CMSMCW</v>
          </cell>
          <cell r="E1291">
            <v>300425.3</v>
          </cell>
        </row>
        <row r="1292">
          <cell r="A1292">
            <v>37851</v>
          </cell>
          <cell r="B1292" t="str">
            <v>CMSMCW</v>
          </cell>
          <cell r="E1292">
            <v>300407.5</v>
          </cell>
        </row>
        <row r="1293">
          <cell r="A1293">
            <v>37852</v>
          </cell>
          <cell r="B1293" t="str">
            <v>CMSMCW</v>
          </cell>
          <cell r="E1293">
            <v>301034.49</v>
          </cell>
        </row>
        <row r="1294">
          <cell r="A1294">
            <v>37853</v>
          </cell>
          <cell r="B1294" t="str">
            <v>CMSMCW</v>
          </cell>
          <cell r="E1294">
            <v>304709.82</v>
          </cell>
        </row>
        <row r="1295">
          <cell r="A1295">
            <v>37854</v>
          </cell>
          <cell r="B1295" t="str">
            <v>CMSMCW</v>
          </cell>
          <cell r="E1295">
            <v>307054.15999999997</v>
          </cell>
        </row>
        <row r="1296">
          <cell r="A1296">
            <v>37855</v>
          </cell>
          <cell r="B1296" t="str">
            <v>CMSMCW</v>
          </cell>
          <cell r="E1296">
            <v>306544.68</v>
          </cell>
        </row>
        <row r="1297">
          <cell r="A1297">
            <v>37858</v>
          </cell>
          <cell r="B1297" t="str">
            <v>CMSMCW</v>
          </cell>
          <cell r="E1297">
            <v>305379.56</v>
          </cell>
        </row>
        <row r="1298">
          <cell r="A1298">
            <v>37859</v>
          </cell>
          <cell r="B1298" t="str">
            <v>CMSMCW</v>
          </cell>
          <cell r="E1298">
            <v>305218.90000000002</v>
          </cell>
        </row>
        <row r="1299">
          <cell r="A1299">
            <v>37860</v>
          </cell>
          <cell r="B1299" t="str">
            <v>CMSMCW</v>
          </cell>
          <cell r="E1299">
            <v>303453.78000000003</v>
          </cell>
        </row>
        <row r="1300">
          <cell r="A1300">
            <v>37861</v>
          </cell>
          <cell r="B1300" t="str">
            <v>CMSMCW</v>
          </cell>
          <cell r="E1300">
            <v>303241.01</v>
          </cell>
        </row>
        <row r="1301">
          <cell r="A1301">
            <v>37862</v>
          </cell>
          <cell r="B1301" t="str">
            <v>CMSMCW</v>
          </cell>
          <cell r="E1301">
            <v>303490</v>
          </cell>
        </row>
        <row r="1302">
          <cell r="A1302">
            <v>37834</v>
          </cell>
          <cell r="B1302" t="str">
            <v>CMUEM</v>
          </cell>
          <cell r="E1302">
            <v>1131254.21</v>
          </cell>
        </row>
        <row r="1303">
          <cell r="A1303">
            <v>37838</v>
          </cell>
          <cell r="B1303" t="str">
            <v>CMUEM</v>
          </cell>
          <cell r="E1303">
            <v>1126527.1299999999</v>
          </cell>
        </row>
        <row r="1304">
          <cell r="A1304">
            <v>37839</v>
          </cell>
          <cell r="B1304" t="str">
            <v>CMUEM</v>
          </cell>
          <cell r="E1304">
            <v>1119788.3999999999</v>
          </cell>
        </row>
        <row r="1305">
          <cell r="A1305">
            <v>37840</v>
          </cell>
          <cell r="B1305" t="str">
            <v>CMUEM</v>
          </cell>
          <cell r="E1305">
            <v>1117218.49</v>
          </cell>
        </row>
        <row r="1306">
          <cell r="A1306">
            <v>37841</v>
          </cell>
          <cell r="B1306" t="str">
            <v>CMUEM</v>
          </cell>
          <cell r="E1306">
            <v>1132151.96</v>
          </cell>
        </row>
        <row r="1307">
          <cell r="A1307">
            <v>37844</v>
          </cell>
          <cell r="B1307" t="str">
            <v>CMUEM</v>
          </cell>
          <cell r="E1307">
            <v>1137315.17</v>
          </cell>
        </row>
        <row r="1308">
          <cell r="A1308">
            <v>37845</v>
          </cell>
          <cell r="B1308" t="str">
            <v>CMUEM</v>
          </cell>
          <cell r="E1308">
            <v>1152080.92</v>
          </cell>
        </row>
        <row r="1309">
          <cell r="A1309">
            <v>37846</v>
          </cell>
          <cell r="B1309" t="str">
            <v>CMUEM</v>
          </cell>
          <cell r="E1309">
            <v>1156378.94</v>
          </cell>
        </row>
        <row r="1310">
          <cell r="A1310">
            <v>37847</v>
          </cell>
          <cell r="B1310" t="str">
            <v>CMUEM</v>
          </cell>
          <cell r="E1310">
            <v>1184338.3700000001</v>
          </cell>
        </row>
        <row r="1311">
          <cell r="A1311">
            <v>37848</v>
          </cell>
          <cell r="B1311" t="str">
            <v>CMUEM</v>
          </cell>
          <cell r="E1311">
            <v>1181386.07</v>
          </cell>
        </row>
        <row r="1312">
          <cell r="A1312">
            <v>37851</v>
          </cell>
          <cell r="B1312" t="str">
            <v>CMUEM</v>
          </cell>
          <cell r="E1312">
            <v>1193404.93</v>
          </cell>
        </row>
        <row r="1313">
          <cell r="A1313">
            <v>37852</v>
          </cell>
          <cell r="B1313" t="str">
            <v>CMUEM</v>
          </cell>
          <cell r="E1313">
            <v>1205576.45</v>
          </cell>
        </row>
        <row r="1314">
          <cell r="A1314">
            <v>37853</v>
          </cell>
          <cell r="B1314" t="str">
            <v>CMUEM</v>
          </cell>
          <cell r="E1314">
            <v>1230512.52</v>
          </cell>
        </row>
        <row r="1315">
          <cell r="A1315">
            <v>37854</v>
          </cell>
          <cell r="B1315" t="str">
            <v>CMUEM</v>
          </cell>
          <cell r="E1315">
            <v>1285701.02</v>
          </cell>
        </row>
        <row r="1316">
          <cell r="A1316">
            <v>37855</v>
          </cell>
          <cell r="B1316" t="str">
            <v>CMUEM</v>
          </cell>
          <cell r="E1316">
            <v>1292855.21</v>
          </cell>
        </row>
        <row r="1317">
          <cell r="A1317">
            <v>37858</v>
          </cell>
          <cell r="B1317" t="str">
            <v>CMUEM</v>
          </cell>
          <cell r="E1317">
            <v>1277808.55</v>
          </cell>
        </row>
        <row r="1318">
          <cell r="A1318">
            <v>37859</v>
          </cell>
          <cell r="B1318" t="str">
            <v>CMUEM</v>
          </cell>
          <cell r="E1318">
            <v>1273874.23</v>
          </cell>
        </row>
        <row r="1319">
          <cell r="A1319">
            <v>37860</v>
          </cell>
          <cell r="B1319" t="str">
            <v>CMUEM</v>
          </cell>
          <cell r="E1319">
            <v>1288842.07</v>
          </cell>
        </row>
        <row r="1320">
          <cell r="A1320">
            <v>37861</v>
          </cell>
          <cell r="B1320" t="str">
            <v>CMUEM</v>
          </cell>
          <cell r="E1320">
            <v>1285586.55</v>
          </cell>
        </row>
        <row r="1321">
          <cell r="A1321">
            <v>37862</v>
          </cell>
          <cell r="B1321" t="str">
            <v>CMUEM</v>
          </cell>
          <cell r="E1321">
            <v>1303600.99</v>
          </cell>
        </row>
        <row r="1322">
          <cell r="A1322">
            <v>37834</v>
          </cell>
          <cell r="B1322" t="str">
            <v>CSF</v>
          </cell>
          <cell r="E1322">
            <v>662949678.82000005</v>
          </cell>
        </row>
        <row r="1323">
          <cell r="A1323">
            <v>37838</v>
          </cell>
          <cell r="B1323" t="str">
            <v>CSF</v>
          </cell>
          <cell r="E1323">
            <v>663495962.46000004</v>
          </cell>
        </row>
        <row r="1324">
          <cell r="A1324">
            <v>37839</v>
          </cell>
          <cell r="B1324" t="str">
            <v>CSF</v>
          </cell>
          <cell r="E1324">
            <v>661510359.98000002</v>
          </cell>
        </row>
        <row r="1325">
          <cell r="A1325">
            <v>37840</v>
          </cell>
          <cell r="B1325" t="str">
            <v>CSF</v>
          </cell>
          <cell r="E1325">
            <v>662511812.78999996</v>
          </cell>
        </row>
        <row r="1326">
          <cell r="A1326">
            <v>37841</v>
          </cell>
          <cell r="B1326" t="str">
            <v>CSF</v>
          </cell>
          <cell r="E1326">
            <v>667301896.73000002</v>
          </cell>
        </row>
        <row r="1327">
          <cell r="A1327">
            <v>37844</v>
          </cell>
          <cell r="B1327" t="str">
            <v>CSF</v>
          </cell>
          <cell r="E1327">
            <v>671057559.08000004</v>
          </cell>
        </row>
        <row r="1328">
          <cell r="A1328">
            <v>37845</v>
          </cell>
          <cell r="B1328" t="str">
            <v>CSF</v>
          </cell>
          <cell r="E1328">
            <v>675613667.62</v>
          </cell>
        </row>
        <row r="1329">
          <cell r="A1329">
            <v>37846</v>
          </cell>
          <cell r="B1329" t="str">
            <v>CSF</v>
          </cell>
          <cell r="E1329">
            <v>679589939.61000001</v>
          </cell>
        </row>
        <row r="1330">
          <cell r="A1330">
            <v>37847</v>
          </cell>
          <cell r="B1330" t="str">
            <v>CSF</v>
          </cell>
          <cell r="E1330">
            <v>682040380.84000003</v>
          </cell>
        </row>
        <row r="1331">
          <cell r="A1331">
            <v>37848</v>
          </cell>
          <cell r="B1331" t="str">
            <v>CSF</v>
          </cell>
          <cell r="E1331">
            <v>682940638.76999998</v>
          </cell>
        </row>
        <row r="1332">
          <cell r="A1332">
            <v>37851</v>
          </cell>
          <cell r="B1332" t="str">
            <v>CSF</v>
          </cell>
          <cell r="E1332">
            <v>685428540.04999995</v>
          </cell>
        </row>
        <row r="1333">
          <cell r="A1333">
            <v>37852</v>
          </cell>
          <cell r="B1333" t="str">
            <v>CSF</v>
          </cell>
          <cell r="E1333">
            <v>690399857.98000002</v>
          </cell>
        </row>
        <row r="1334">
          <cell r="A1334">
            <v>37853</v>
          </cell>
          <cell r="B1334" t="str">
            <v>CSF</v>
          </cell>
          <cell r="E1334">
            <v>693736072.79999995</v>
          </cell>
        </row>
        <row r="1335">
          <cell r="A1335">
            <v>37854</v>
          </cell>
          <cell r="B1335" t="str">
            <v>CSF</v>
          </cell>
          <cell r="E1335">
            <v>697284197.78999996</v>
          </cell>
        </row>
        <row r="1336">
          <cell r="A1336">
            <v>37855</v>
          </cell>
          <cell r="B1336" t="str">
            <v>CSF</v>
          </cell>
          <cell r="E1336">
            <v>700343221.23000002</v>
          </cell>
        </row>
        <row r="1337">
          <cell r="A1337">
            <v>37858</v>
          </cell>
          <cell r="B1337" t="str">
            <v>CSF</v>
          </cell>
          <cell r="E1337">
            <v>697814796.96000004</v>
          </cell>
        </row>
        <row r="1338">
          <cell r="A1338">
            <v>37859</v>
          </cell>
          <cell r="B1338" t="str">
            <v>CSF</v>
          </cell>
          <cell r="E1338">
            <v>699157081.00999999</v>
          </cell>
        </row>
        <row r="1339">
          <cell r="A1339">
            <v>37860</v>
          </cell>
          <cell r="B1339" t="str">
            <v>CSF</v>
          </cell>
          <cell r="E1339">
            <v>701658704.99000001</v>
          </cell>
        </row>
        <row r="1340">
          <cell r="A1340">
            <v>37861</v>
          </cell>
          <cell r="B1340" t="str">
            <v>CSF</v>
          </cell>
          <cell r="E1340">
            <v>704860905.74000001</v>
          </cell>
        </row>
        <row r="1341">
          <cell r="A1341">
            <v>37862</v>
          </cell>
          <cell r="B1341" t="str">
            <v>CSF</v>
          </cell>
          <cell r="E1341">
            <v>708355217.23000002</v>
          </cell>
        </row>
        <row r="1342">
          <cell r="A1342">
            <v>37834</v>
          </cell>
          <cell r="B1342" t="str">
            <v>CSFA</v>
          </cell>
          <cell r="E1342">
            <v>23407164.350000001</v>
          </cell>
        </row>
        <row r="1343">
          <cell r="A1343">
            <v>37838</v>
          </cell>
          <cell r="B1343" t="str">
            <v>CSFA</v>
          </cell>
          <cell r="E1343">
            <v>23385974.969999999</v>
          </cell>
        </row>
        <row r="1344">
          <cell r="A1344">
            <v>37839</v>
          </cell>
          <cell r="B1344" t="str">
            <v>CSFA</v>
          </cell>
          <cell r="E1344">
            <v>23253658.18</v>
          </cell>
        </row>
        <row r="1345">
          <cell r="A1345">
            <v>37840</v>
          </cell>
          <cell r="B1345" t="str">
            <v>CSFA</v>
          </cell>
          <cell r="E1345">
            <v>22743759.949999999</v>
          </cell>
        </row>
        <row r="1346">
          <cell r="A1346">
            <v>37841</v>
          </cell>
          <cell r="B1346" t="str">
            <v>CSFA</v>
          </cell>
          <cell r="E1346">
            <v>22871476.23</v>
          </cell>
        </row>
        <row r="1347">
          <cell r="A1347">
            <v>37844</v>
          </cell>
          <cell r="B1347" t="str">
            <v>CSFA</v>
          </cell>
          <cell r="E1347">
            <v>22964760.829999998</v>
          </cell>
        </row>
        <row r="1348">
          <cell r="A1348">
            <v>37845</v>
          </cell>
          <cell r="B1348" t="str">
            <v>CSFA</v>
          </cell>
          <cell r="E1348">
            <v>23061814.780000001</v>
          </cell>
        </row>
        <row r="1349">
          <cell r="A1349">
            <v>37846</v>
          </cell>
          <cell r="B1349" t="str">
            <v>CSFA</v>
          </cell>
          <cell r="E1349">
            <v>23171700.879999999</v>
          </cell>
        </row>
        <row r="1350">
          <cell r="A1350">
            <v>37847</v>
          </cell>
          <cell r="B1350" t="str">
            <v>CSFA</v>
          </cell>
          <cell r="E1350">
            <v>23218793.969999999</v>
          </cell>
        </row>
        <row r="1351">
          <cell r="A1351">
            <v>37848</v>
          </cell>
          <cell r="B1351" t="str">
            <v>CSFA</v>
          </cell>
          <cell r="E1351">
            <v>23208958.199999999</v>
          </cell>
        </row>
        <row r="1352">
          <cell r="A1352">
            <v>37851</v>
          </cell>
          <cell r="B1352" t="str">
            <v>CSFA</v>
          </cell>
          <cell r="E1352">
            <v>23258312.760000002</v>
          </cell>
        </row>
        <row r="1353">
          <cell r="A1353">
            <v>37852</v>
          </cell>
          <cell r="B1353" t="str">
            <v>CSFA</v>
          </cell>
          <cell r="E1353">
            <v>23372519.039999999</v>
          </cell>
        </row>
        <row r="1354">
          <cell r="A1354">
            <v>37853</v>
          </cell>
          <cell r="B1354" t="str">
            <v>CSFA</v>
          </cell>
          <cell r="E1354">
            <v>23401075.18</v>
          </cell>
        </row>
        <row r="1355">
          <cell r="A1355">
            <v>37854</v>
          </cell>
          <cell r="B1355" t="str">
            <v>CSFA</v>
          </cell>
          <cell r="E1355">
            <v>23462763.879999999</v>
          </cell>
        </row>
        <row r="1356">
          <cell r="A1356">
            <v>37855</v>
          </cell>
          <cell r="B1356" t="str">
            <v>CSFA</v>
          </cell>
          <cell r="E1356">
            <v>23532618.620000001</v>
          </cell>
        </row>
        <row r="1357">
          <cell r="A1357">
            <v>37858</v>
          </cell>
          <cell r="B1357" t="str">
            <v>CSFA</v>
          </cell>
          <cell r="E1357">
            <v>23403879.18</v>
          </cell>
        </row>
        <row r="1358">
          <cell r="A1358">
            <v>37859</v>
          </cell>
          <cell r="B1358" t="str">
            <v>CSFA</v>
          </cell>
          <cell r="E1358">
            <v>23411052.68</v>
          </cell>
        </row>
        <row r="1359">
          <cell r="A1359">
            <v>37860</v>
          </cell>
          <cell r="B1359" t="str">
            <v>CSFA</v>
          </cell>
          <cell r="E1359">
            <v>23448225.030000001</v>
          </cell>
        </row>
        <row r="1360">
          <cell r="A1360">
            <v>37861</v>
          </cell>
          <cell r="B1360" t="str">
            <v>CSFA</v>
          </cell>
          <cell r="E1360">
            <v>23519410.77</v>
          </cell>
        </row>
        <row r="1361">
          <cell r="A1361">
            <v>37862</v>
          </cell>
          <cell r="B1361" t="str">
            <v>CSFA</v>
          </cell>
          <cell r="E1361">
            <v>23602343.719999999</v>
          </cell>
        </row>
        <row r="1362">
          <cell r="A1362">
            <v>37834</v>
          </cell>
          <cell r="B1362" t="str">
            <v>CSFB</v>
          </cell>
          <cell r="E1362">
            <v>11123311.01</v>
          </cell>
        </row>
        <row r="1363">
          <cell r="A1363">
            <v>37838</v>
          </cell>
          <cell r="B1363" t="str">
            <v>CSFB</v>
          </cell>
          <cell r="E1363">
            <v>11112888.34</v>
          </cell>
        </row>
        <row r="1364">
          <cell r="A1364">
            <v>37839</v>
          </cell>
          <cell r="B1364" t="str">
            <v>CSFB</v>
          </cell>
          <cell r="E1364">
            <v>11058028.57</v>
          </cell>
        </row>
        <row r="1365">
          <cell r="A1365">
            <v>37840</v>
          </cell>
          <cell r="B1365" t="str">
            <v>CSFB</v>
          </cell>
          <cell r="E1365">
            <v>11062765.01</v>
          </cell>
        </row>
        <row r="1366">
          <cell r="A1366">
            <v>37841</v>
          </cell>
          <cell r="B1366" t="str">
            <v>CSFB</v>
          </cell>
          <cell r="E1366">
            <v>11109276.42</v>
          </cell>
        </row>
        <row r="1367">
          <cell r="A1367">
            <v>37844</v>
          </cell>
          <cell r="B1367" t="str">
            <v>CSFB</v>
          </cell>
          <cell r="E1367">
            <v>11156816.029999999</v>
          </cell>
        </row>
        <row r="1368">
          <cell r="A1368">
            <v>37845</v>
          </cell>
          <cell r="B1368" t="str">
            <v>CSFB</v>
          </cell>
          <cell r="E1368">
            <v>11203623.9</v>
          </cell>
        </row>
        <row r="1369">
          <cell r="A1369">
            <v>37846</v>
          </cell>
          <cell r="B1369" t="str">
            <v>CSFB</v>
          </cell>
          <cell r="E1369">
            <v>11233574.92</v>
          </cell>
        </row>
        <row r="1370">
          <cell r="A1370">
            <v>37847</v>
          </cell>
          <cell r="B1370" t="str">
            <v>CSFB</v>
          </cell>
          <cell r="E1370">
            <v>11256239.24</v>
          </cell>
        </row>
        <row r="1371">
          <cell r="A1371">
            <v>37848</v>
          </cell>
          <cell r="B1371" t="str">
            <v>CSFB</v>
          </cell>
          <cell r="E1371">
            <v>11251037.300000001</v>
          </cell>
        </row>
        <row r="1372">
          <cell r="A1372">
            <v>37851</v>
          </cell>
          <cell r="B1372" t="str">
            <v>CSFB</v>
          </cell>
          <cell r="E1372">
            <v>11274717.369999999</v>
          </cell>
        </row>
        <row r="1373">
          <cell r="A1373">
            <v>37852</v>
          </cell>
          <cell r="B1373" t="str">
            <v>CSFB</v>
          </cell>
          <cell r="E1373">
            <v>11337603.51</v>
          </cell>
        </row>
        <row r="1374">
          <cell r="A1374">
            <v>37853</v>
          </cell>
          <cell r="B1374" t="str">
            <v>CSFB</v>
          </cell>
          <cell r="E1374">
            <v>11362130.630000001</v>
          </cell>
        </row>
        <row r="1375">
          <cell r="A1375">
            <v>37854</v>
          </cell>
          <cell r="B1375" t="str">
            <v>CSFB</v>
          </cell>
          <cell r="E1375">
            <v>11391992.1</v>
          </cell>
        </row>
        <row r="1376">
          <cell r="A1376">
            <v>37855</v>
          </cell>
          <cell r="B1376" t="str">
            <v>CSFB</v>
          </cell>
          <cell r="E1376">
            <v>11422727.970000001</v>
          </cell>
        </row>
        <row r="1377">
          <cell r="A1377">
            <v>37858</v>
          </cell>
          <cell r="B1377" t="str">
            <v>CSFB</v>
          </cell>
          <cell r="E1377">
            <v>11360068.779999999</v>
          </cell>
        </row>
        <row r="1378">
          <cell r="A1378">
            <v>37859</v>
          </cell>
          <cell r="B1378" t="str">
            <v>CSFB</v>
          </cell>
          <cell r="E1378">
            <v>11362782.35</v>
          </cell>
        </row>
        <row r="1379">
          <cell r="A1379">
            <v>37860</v>
          </cell>
          <cell r="B1379" t="str">
            <v>CSFB</v>
          </cell>
          <cell r="E1379">
            <v>11380656.119999999</v>
          </cell>
        </row>
        <row r="1380">
          <cell r="A1380">
            <v>37861</v>
          </cell>
          <cell r="B1380" t="str">
            <v>CSFB</v>
          </cell>
          <cell r="E1380">
            <v>11405552.91</v>
          </cell>
        </row>
        <row r="1381">
          <cell r="A1381">
            <v>37862</v>
          </cell>
          <cell r="B1381" t="str">
            <v>CSFB</v>
          </cell>
          <cell r="E1381">
            <v>11440875.619999999</v>
          </cell>
        </row>
        <row r="1382">
          <cell r="A1382">
            <v>37834</v>
          </cell>
          <cell r="B1382" t="str">
            <v>CVF</v>
          </cell>
          <cell r="E1382">
            <v>1009336803.95</v>
          </cell>
        </row>
        <row r="1383">
          <cell r="A1383">
            <v>37838</v>
          </cell>
          <cell r="B1383" t="str">
            <v>CVF</v>
          </cell>
          <cell r="E1383">
            <v>1005309376.9</v>
          </cell>
        </row>
        <row r="1384">
          <cell r="A1384">
            <v>37839</v>
          </cell>
          <cell r="B1384" t="str">
            <v>CVF</v>
          </cell>
          <cell r="E1384">
            <v>998276643.51999998</v>
          </cell>
        </row>
        <row r="1385">
          <cell r="A1385">
            <v>37840</v>
          </cell>
          <cell r="B1385" t="str">
            <v>CVF</v>
          </cell>
          <cell r="E1385">
            <v>998231926.25</v>
          </cell>
        </row>
        <row r="1386">
          <cell r="A1386">
            <v>37841</v>
          </cell>
          <cell r="B1386" t="str">
            <v>CVF</v>
          </cell>
          <cell r="E1386">
            <v>1006643985.42</v>
          </cell>
        </row>
        <row r="1387">
          <cell r="A1387">
            <v>37844</v>
          </cell>
          <cell r="B1387" t="str">
            <v>CVF</v>
          </cell>
          <cell r="E1387">
            <v>1019879187.27</v>
          </cell>
        </row>
        <row r="1388">
          <cell r="A1388">
            <v>37845</v>
          </cell>
          <cell r="B1388" t="str">
            <v>CVF</v>
          </cell>
          <cell r="E1388">
            <v>1027988592.54</v>
          </cell>
        </row>
        <row r="1389">
          <cell r="A1389">
            <v>37846</v>
          </cell>
          <cell r="B1389" t="str">
            <v>CVF</v>
          </cell>
          <cell r="E1389">
            <v>1040323488.21</v>
          </cell>
        </row>
        <row r="1390">
          <cell r="A1390">
            <v>37847</v>
          </cell>
          <cell r="B1390" t="str">
            <v>CVF</v>
          </cell>
          <cell r="E1390">
            <v>1048567727.74</v>
          </cell>
        </row>
        <row r="1391">
          <cell r="A1391">
            <v>37848</v>
          </cell>
          <cell r="B1391" t="str">
            <v>CVF</v>
          </cell>
          <cell r="E1391">
            <v>1049604811.35</v>
          </cell>
        </row>
        <row r="1392">
          <cell r="A1392">
            <v>37851</v>
          </cell>
          <cell r="B1392" t="str">
            <v>CVF</v>
          </cell>
          <cell r="E1392">
            <v>1061679979.65</v>
          </cell>
        </row>
        <row r="1393">
          <cell r="A1393">
            <v>37852</v>
          </cell>
          <cell r="B1393" t="str">
            <v>CVF</v>
          </cell>
          <cell r="E1393">
            <v>1071011816.7</v>
          </cell>
        </row>
        <row r="1394">
          <cell r="A1394">
            <v>37853</v>
          </cell>
          <cell r="B1394" t="str">
            <v>CVF</v>
          </cell>
          <cell r="E1394">
            <v>1078978237.3199999</v>
          </cell>
        </row>
        <row r="1395">
          <cell r="A1395">
            <v>37854</v>
          </cell>
          <cell r="B1395" t="str">
            <v>CVF</v>
          </cell>
          <cell r="E1395">
            <v>1093521210.3800001</v>
          </cell>
        </row>
        <row r="1396">
          <cell r="A1396">
            <v>37855</v>
          </cell>
          <cell r="B1396" t="str">
            <v>CVF</v>
          </cell>
          <cell r="E1396">
            <v>1107598313.3499999</v>
          </cell>
        </row>
        <row r="1397">
          <cell r="A1397">
            <v>37858</v>
          </cell>
          <cell r="B1397" t="str">
            <v>CVF</v>
          </cell>
          <cell r="E1397">
            <v>1100749803.71</v>
          </cell>
        </row>
        <row r="1398">
          <cell r="A1398">
            <v>37859</v>
          </cell>
          <cell r="B1398" t="str">
            <v>CVF</v>
          </cell>
          <cell r="E1398">
            <v>1104809889.05</v>
          </cell>
        </row>
        <row r="1399">
          <cell r="A1399">
            <v>37860</v>
          </cell>
          <cell r="B1399" t="str">
            <v>CVF</v>
          </cell>
          <cell r="E1399">
            <v>1107306803.8900001</v>
          </cell>
        </row>
        <row r="1400">
          <cell r="A1400">
            <v>37861</v>
          </cell>
          <cell r="B1400" t="str">
            <v>CVF</v>
          </cell>
          <cell r="E1400">
            <v>1109808074.6700001</v>
          </cell>
        </row>
        <row r="1401">
          <cell r="A1401">
            <v>37862</v>
          </cell>
          <cell r="B1401" t="str">
            <v>CVF</v>
          </cell>
          <cell r="E1401">
            <v>1116824510.5699999</v>
          </cell>
        </row>
        <row r="1402">
          <cell r="A1402">
            <v>37834</v>
          </cell>
          <cell r="B1402" t="str">
            <v>CVFA</v>
          </cell>
          <cell r="E1402">
            <v>265814576.75</v>
          </cell>
        </row>
        <row r="1403">
          <cell r="A1403">
            <v>37838</v>
          </cell>
          <cell r="B1403" t="str">
            <v>CVFA</v>
          </cell>
          <cell r="E1403">
            <v>264615150.75</v>
          </cell>
        </row>
        <row r="1404">
          <cell r="A1404">
            <v>37839</v>
          </cell>
          <cell r="B1404" t="str">
            <v>CVFA</v>
          </cell>
          <cell r="E1404">
            <v>262508392.25</v>
          </cell>
        </row>
        <row r="1405">
          <cell r="A1405">
            <v>37840</v>
          </cell>
          <cell r="B1405" t="str">
            <v>CVFA</v>
          </cell>
          <cell r="E1405">
            <v>261983566.25</v>
          </cell>
        </row>
        <row r="1406">
          <cell r="A1406">
            <v>37841</v>
          </cell>
          <cell r="B1406" t="str">
            <v>CVFA</v>
          </cell>
          <cell r="E1406">
            <v>263912739.25999999</v>
          </cell>
        </row>
        <row r="1407">
          <cell r="A1407">
            <v>37844</v>
          </cell>
          <cell r="B1407" t="str">
            <v>CVFA</v>
          </cell>
          <cell r="E1407">
            <v>267166220.5</v>
          </cell>
        </row>
        <row r="1408">
          <cell r="A1408">
            <v>37845</v>
          </cell>
          <cell r="B1408" t="str">
            <v>CVFA</v>
          </cell>
          <cell r="E1408">
            <v>269178931.81</v>
          </cell>
        </row>
        <row r="1409">
          <cell r="A1409">
            <v>37846</v>
          </cell>
          <cell r="B1409" t="str">
            <v>CVFA</v>
          </cell>
          <cell r="E1409">
            <v>272121052.17000002</v>
          </cell>
        </row>
        <row r="1410">
          <cell r="A1410">
            <v>37847</v>
          </cell>
          <cell r="B1410" t="str">
            <v>CVFA</v>
          </cell>
          <cell r="E1410">
            <v>274021411.95999998</v>
          </cell>
        </row>
        <row r="1411">
          <cell r="A1411">
            <v>37848</v>
          </cell>
          <cell r="B1411" t="str">
            <v>CVFA</v>
          </cell>
          <cell r="E1411">
            <v>273994929.77999997</v>
          </cell>
        </row>
        <row r="1412">
          <cell r="A1412">
            <v>37851</v>
          </cell>
          <cell r="B1412" t="str">
            <v>CVFA</v>
          </cell>
          <cell r="E1412">
            <v>276276589.33999997</v>
          </cell>
        </row>
        <row r="1413">
          <cell r="A1413">
            <v>37852</v>
          </cell>
          <cell r="B1413" t="str">
            <v>CVFA</v>
          </cell>
          <cell r="E1413">
            <v>278210308.97000003</v>
          </cell>
        </row>
        <row r="1414">
          <cell r="A1414">
            <v>37853</v>
          </cell>
          <cell r="B1414" t="str">
            <v>CVFA</v>
          </cell>
          <cell r="E1414">
            <v>280012852.37</v>
          </cell>
        </row>
        <row r="1415">
          <cell r="A1415">
            <v>37854</v>
          </cell>
          <cell r="B1415" t="str">
            <v>CVFA</v>
          </cell>
          <cell r="E1415">
            <v>283378238.44</v>
          </cell>
        </row>
        <row r="1416">
          <cell r="A1416">
            <v>37855</v>
          </cell>
          <cell r="B1416" t="str">
            <v>CVFA</v>
          </cell>
          <cell r="E1416">
            <v>286341808.32999998</v>
          </cell>
        </row>
        <row r="1417">
          <cell r="A1417">
            <v>37858</v>
          </cell>
          <cell r="B1417" t="str">
            <v>CVFA</v>
          </cell>
          <cell r="E1417">
            <v>284172873.13999999</v>
          </cell>
        </row>
        <row r="1418">
          <cell r="A1418">
            <v>37859</v>
          </cell>
          <cell r="B1418" t="str">
            <v>CVFA</v>
          </cell>
          <cell r="E1418">
            <v>284780313.23000002</v>
          </cell>
        </row>
        <row r="1419">
          <cell r="A1419">
            <v>37860</v>
          </cell>
          <cell r="B1419" t="str">
            <v>CVFA</v>
          </cell>
          <cell r="E1419">
            <v>284991895.5</v>
          </cell>
        </row>
        <row r="1420">
          <cell r="A1420">
            <v>37861</v>
          </cell>
          <cell r="B1420" t="str">
            <v>CVFA</v>
          </cell>
          <cell r="E1420">
            <v>285238330.95999998</v>
          </cell>
        </row>
        <row r="1421">
          <cell r="A1421">
            <v>37862</v>
          </cell>
          <cell r="B1421" t="str">
            <v>CVFA</v>
          </cell>
          <cell r="E1421">
            <v>286477175.77999997</v>
          </cell>
        </row>
        <row r="1422">
          <cell r="A1422">
            <v>37834</v>
          </cell>
          <cell r="B1422" t="str">
            <v>CVFB</v>
          </cell>
          <cell r="E1422">
            <v>15653751.32</v>
          </cell>
        </row>
        <row r="1423">
          <cell r="A1423">
            <v>37838</v>
          </cell>
          <cell r="B1423" t="str">
            <v>CVFB</v>
          </cell>
          <cell r="E1423">
            <v>15570742.73</v>
          </cell>
        </row>
        <row r="1424">
          <cell r="A1424">
            <v>37839</v>
          </cell>
          <cell r="B1424" t="str">
            <v>CVFB</v>
          </cell>
          <cell r="E1424">
            <v>15449545.59</v>
          </cell>
        </row>
        <row r="1425">
          <cell r="A1425">
            <v>37840</v>
          </cell>
          <cell r="B1425" t="str">
            <v>CVFB</v>
          </cell>
          <cell r="E1425">
            <v>15441816.6</v>
          </cell>
        </row>
        <row r="1426">
          <cell r="A1426">
            <v>37841</v>
          </cell>
          <cell r="B1426" t="str">
            <v>CVFB</v>
          </cell>
          <cell r="E1426">
            <v>15556691.220000001</v>
          </cell>
        </row>
        <row r="1427">
          <cell r="A1427">
            <v>37844</v>
          </cell>
          <cell r="B1427" t="str">
            <v>CVFB</v>
          </cell>
          <cell r="E1427">
            <v>15747989.92</v>
          </cell>
        </row>
        <row r="1428">
          <cell r="A1428">
            <v>37845</v>
          </cell>
          <cell r="B1428" t="str">
            <v>CVFB</v>
          </cell>
          <cell r="E1428">
            <v>15866816.17</v>
          </cell>
        </row>
        <row r="1429">
          <cell r="A1429">
            <v>37846</v>
          </cell>
          <cell r="B1429" t="str">
            <v>CVFB</v>
          </cell>
          <cell r="E1429">
            <v>16041010.4</v>
          </cell>
        </row>
        <row r="1430">
          <cell r="A1430">
            <v>37847</v>
          </cell>
          <cell r="B1430" t="str">
            <v>CVFB</v>
          </cell>
          <cell r="E1430">
            <v>16154129.550000001</v>
          </cell>
        </row>
        <row r="1431">
          <cell r="A1431">
            <v>37848</v>
          </cell>
          <cell r="B1431" t="str">
            <v>CVFB</v>
          </cell>
          <cell r="E1431">
            <v>16155890.35</v>
          </cell>
        </row>
        <row r="1432">
          <cell r="A1432">
            <v>37851</v>
          </cell>
          <cell r="B1432" t="str">
            <v>CVFB</v>
          </cell>
          <cell r="E1432">
            <v>16291345.32</v>
          </cell>
        </row>
        <row r="1433">
          <cell r="A1433">
            <v>37852</v>
          </cell>
          <cell r="B1433" t="str">
            <v>CVFB</v>
          </cell>
          <cell r="E1433">
            <v>16411824.710000001</v>
          </cell>
        </row>
        <row r="1434">
          <cell r="A1434">
            <v>37853</v>
          </cell>
          <cell r="B1434" t="str">
            <v>CVFB</v>
          </cell>
          <cell r="E1434">
            <v>16518635.039999999</v>
          </cell>
        </row>
        <row r="1435">
          <cell r="A1435">
            <v>37854</v>
          </cell>
          <cell r="B1435" t="str">
            <v>CVFB</v>
          </cell>
          <cell r="E1435">
            <v>16715231.279999999</v>
          </cell>
        </row>
        <row r="1436">
          <cell r="A1436">
            <v>37855</v>
          </cell>
          <cell r="B1436" t="str">
            <v>CVFB</v>
          </cell>
          <cell r="E1436">
            <v>16889931.84</v>
          </cell>
        </row>
        <row r="1437">
          <cell r="A1437">
            <v>37858</v>
          </cell>
          <cell r="B1437" t="str">
            <v>CVFB</v>
          </cell>
          <cell r="E1437">
            <v>16762341.49</v>
          </cell>
        </row>
        <row r="1438">
          <cell r="A1438">
            <v>37859</v>
          </cell>
          <cell r="B1438" t="str">
            <v>CVFB</v>
          </cell>
          <cell r="E1438">
            <v>16787019.989999998</v>
          </cell>
        </row>
        <row r="1439">
          <cell r="A1439">
            <v>37860</v>
          </cell>
          <cell r="B1439" t="str">
            <v>CVFB</v>
          </cell>
          <cell r="E1439">
            <v>16800754.350000001</v>
          </cell>
        </row>
        <row r="1440">
          <cell r="A1440">
            <v>37861</v>
          </cell>
          <cell r="B1440" t="str">
            <v>CVFB</v>
          </cell>
          <cell r="E1440">
            <v>16819581.059999999</v>
          </cell>
        </row>
        <row r="1441">
          <cell r="A1441">
            <v>37862</v>
          </cell>
          <cell r="B1441" t="str">
            <v>CVFB</v>
          </cell>
          <cell r="E1441">
            <v>16893295.760000002</v>
          </cell>
        </row>
        <row r="1442">
          <cell r="A1442">
            <v>37834</v>
          </cell>
          <cell r="B1442" t="str">
            <v>K1009</v>
          </cell>
          <cell r="E1442">
            <v>9549438.0199999996</v>
          </cell>
        </row>
        <row r="1443">
          <cell r="A1443">
            <v>37838</v>
          </cell>
          <cell r="B1443" t="str">
            <v>K1009</v>
          </cell>
          <cell r="E1443">
            <v>9519834.4499999993</v>
          </cell>
        </row>
        <row r="1444">
          <cell r="A1444">
            <v>37839</v>
          </cell>
          <cell r="B1444" t="str">
            <v>K1009</v>
          </cell>
          <cell r="E1444">
            <v>9503413.8499999996</v>
          </cell>
        </row>
        <row r="1445">
          <cell r="A1445">
            <v>37840</v>
          </cell>
          <cell r="B1445" t="str">
            <v>K1009</v>
          </cell>
          <cell r="E1445">
            <v>9474184.8499999996</v>
          </cell>
        </row>
        <row r="1446">
          <cell r="A1446">
            <v>37841</v>
          </cell>
          <cell r="B1446" t="str">
            <v>K1009</v>
          </cell>
          <cell r="E1446">
            <v>9498999.4600000009</v>
          </cell>
        </row>
        <row r="1447">
          <cell r="A1447">
            <v>37844</v>
          </cell>
          <cell r="B1447" t="str">
            <v>K1009</v>
          </cell>
          <cell r="E1447">
            <v>9472509.2799999993</v>
          </cell>
        </row>
        <row r="1448">
          <cell r="A1448">
            <v>37845</v>
          </cell>
          <cell r="B1448" t="str">
            <v>K1009</v>
          </cell>
          <cell r="E1448">
            <v>9535756.4100000001</v>
          </cell>
        </row>
        <row r="1449">
          <cell r="A1449">
            <v>37846</v>
          </cell>
          <cell r="B1449" t="str">
            <v>K1009</v>
          </cell>
          <cell r="E1449">
            <v>9476511.6500000004</v>
          </cell>
        </row>
        <row r="1450">
          <cell r="A1450">
            <v>37847</v>
          </cell>
          <cell r="B1450" t="str">
            <v>K1009</v>
          </cell>
          <cell r="E1450">
            <v>9607389.8200000003</v>
          </cell>
        </row>
        <row r="1451">
          <cell r="A1451">
            <v>37848</v>
          </cell>
          <cell r="B1451" t="str">
            <v>K1009</v>
          </cell>
          <cell r="E1451">
            <v>9567182.7799999993</v>
          </cell>
        </row>
        <row r="1452">
          <cell r="A1452">
            <v>37851</v>
          </cell>
          <cell r="B1452" t="str">
            <v>K1009</v>
          </cell>
          <cell r="E1452">
            <v>9634239.9199999999</v>
          </cell>
        </row>
        <row r="1453">
          <cell r="A1453">
            <v>37852</v>
          </cell>
          <cell r="B1453" t="str">
            <v>K1009</v>
          </cell>
          <cell r="E1453">
            <v>9709497.2300000004</v>
          </cell>
        </row>
        <row r="1454">
          <cell r="A1454">
            <v>37853</v>
          </cell>
          <cell r="B1454" t="str">
            <v>K1009</v>
          </cell>
          <cell r="E1454">
            <v>9681994.9800000004</v>
          </cell>
        </row>
        <row r="1455">
          <cell r="A1455">
            <v>37854</v>
          </cell>
          <cell r="B1455" t="str">
            <v>K1009</v>
          </cell>
          <cell r="E1455">
            <v>9719327.8200000003</v>
          </cell>
        </row>
        <row r="1456">
          <cell r="A1456">
            <v>37855</v>
          </cell>
          <cell r="B1456" t="str">
            <v>K1009</v>
          </cell>
          <cell r="E1456">
            <v>9645406.0899999999</v>
          </cell>
        </row>
        <row r="1457">
          <cell r="A1457">
            <v>37858</v>
          </cell>
          <cell r="B1457" t="str">
            <v>K1009</v>
          </cell>
          <cell r="E1457">
            <v>9553855.7100000009</v>
          </cell>
        </row>
        <row r="1458">
          <cell r="A1458">
            <v>37859</v>
          </cell>
          <cell r="B1458" t="str">
            <v>K1009</v>
          </cell>
          <cell r="E1458">
            <v>9521914.6999999993</v>
          </cell>
        </row>
        <row r="1459">
          <cell r="A1459">
            <v>37860</v>
          </cell>
          <cell r="B1459" t="str">
            <v>K1009</v>
          </cell>
          <cell r="E1459">
            <v>9591196.7799999993</v>
          </cell>
        </row>
        <row r="1460">
          <cell r="A1460">
            <v>37861</v>
          </cell>
          <cell r="B1460" t="str">
            <v>K1009</v>
          </cell>
          <cell r="E1460">
            <v>9584735.9499999993</v>
          </cell>
        </row>
        <row r="1461">
          <cell r="A1461">
            <v>37862</v>
          </cell>
          <cell r="B1461" t="str">
            <v>K1009</v>
          </cell>
          <cell r="E1461">
            <v>9500835.5899999999</v>
          </cell>
        </row>
        <row r="1462">
          <cell r="A1462">
            <v>37834</v>
          </cell>
          <cell r="B1462" t="str">
            <v>K1011</v>
          </cell>
          <cell r="E1462">
            <v>2664012.54</v>
          </cell>
        </row>
        <row r="1463">
          <cell r="A1463">
            <v>37838</v>
          </cell>
          <cell r="B1463" t="str">
            <v>K1011</v>
          </cell>
          <cell r="E1463">
            <v>2757862.61</v>
          </cell>
        </row>
        <row r="1464">
          <cell r="A1464">
            <v>37839</v>
          </cell>
          <cell r="B1464" t="str">
            <v>K1011</v>
          </cell>
          <cell r="E1464">
            <v>2725250.38</v>
          </cell>
        </row>
        <row r="1465">
          <cell r="A1465">
            <v>37840</v>
          </cell>
          <cell r="B1465" t="str">
            <v>K1011</v>
          </cell>
          <cell r="E1465">
            <v>2766697.73</v>
          </cell>
        </row>
        <row r="1466">
          <cell r="A1466">
            <v>37841</v>
          </cell>
          <cell r="B1466" t="str">
            <v>K1011</v>
          </cell>
          <cell r="E1466">
            <v>2793834.48</v>
          </cell>
        </row>
        <row r="1467">
          <cell r="A1467">
            <v>37844</v>
          </cell>
          <cell r="B1467" t="str">
            <v>K1011</v>
          </cell>
          <cell r="E1467">
            <v>2818543.73</v>
          </cell>
        </row>
        <row r="1468">
          <cell r="A1468">
            <v>37845</v>
          </cell>
          <cell r="B1468" t="str">
            <v>K1011</v>
          </cell>
          <cell r="E1468">
            <v>2821135.61</v>
          </cell>
        </row>
        <row r="1469">
          <cell r="A1469">
            <v>37846</v>
          </cell>
          <cell r="B1469" t="str">
            <v>K1011</v>
          </cell>
          <cell r="E1469">
            <v>2823512.67</v>
          </cell>
        </row>
        <row r="1470">
          <cell r="A1470">
            <v>37847</v>
          </cell>
          <cell r="B1470" t="str">
            <v>K1011</v>
          </cell>
          <cell r="E1470">
            <v>2885642.05</v>
          </cell>
        </row>
        <row r="1471">
          <cell r="A1471">
            <v>37848</v>
          </cell>
          <cell r="B1471" t="str">
            <v>K1011</v>
          </cell>
          <cell r="E1471">
            <v>2879003.13</v>
          </cell>
        </row>
        <row r="1472">
          <cell r="A1472">
            <v>37851</v>
          </cell>
          <cell r="B1472" t="str">
            <v>K1011</v>
          </cell>
          <cell r="E1472">
            <v>2875335.3</v>
          </cell>
        </row>
        <row r="1473">
          <cell r="A1473">
            <v>37852</v>
          </cell>
          <cell r="B1473" t="str">
            <v>K1011</v>
          </cell>
          <cell r="E1473">
            <v>2886634.17</v>
          </cell>
        </row>
        <row r="1474">
          <cell r="A1474">
            <v>37853</v>
          </cell>
          <cell r="B1474" t="str">
            <v>K1011</v>
          </cell>
          <cell r="E1474">
            <v>2871344.76</v>
          </cell>
        </row>
        <row r="1475">
          <cell r="A1475">
            <v>37854</v>
          </cell>
          <cell r="B1475" t="str">
            <v>K1011</v>
          </cell>
          <cell r="E1475">
            <v>2871587.24</v>
          </cell>
        </row>
        <row r="1476">
          <cell r="A1476">
            <v>37855</v>
          </cell>
          <cell r="B1476" t="str">
            <v>K1011</v>
          </cell>
          <cell r="E1476">
            <v>2857385.01</v>
          </cell>
        </row>
        <row r="1477">
          <cell r="A1477">
            <v>37858</v>
          </cell>
          <cell r="B1477" t="str">
            <v>K1011</v>
          </cell>
          <cell r="E1477">
            <v>2815542.08</v>
          </cell>
        </row>
        <row r="1478">
          <cell r="A1478">
            <v>37859</v>
          </cell>
          <cell r="B1478" t="str">
            <v>K1011</v>
          </cell>
          <cell r="E1478">
            <v>2780561.07</v>
          </cell>
        </row>
        <row r="1479">
          <cell r="A1479">
            <v>37860</v>
          </cell>
          <cell r="B1479" t="str">
            <v>K1011</v>
          </cell>
          <cell r="E1479">
            <v>2837187.2</v>
          </cell>
        </row>
        <row r="1480">
          <cell r="A1480">
            <v>37861</v>
          </cell>
          <cell r="B1480" t="str">
            <v>K1011</v>
          </cell>
          <cell r="E1480">
            <v>2832365.82</v>
          </cell>
        </row>
        <row r="1481">
          <cell r="A1481">
            <v>37862</v>
          </cell>
          <cell r="B1481" t="str">
            <v>K1011</v>
          </cell>
          <cell r="E1481">
            <v>2799687.09</v>
          </cell>
        </row>
        <row r="1482">
          <cell r="A1482">
            <v>37834</v>
          </cell>
          <cell r="B1482" t="str">
            <v>K1048</v>
          </cell>
          <cell r="E1482">
            <v>1222480.44</v>
          </cell>
        </row>
        <row r="1483">
          <cell r="A1483">
            <v>37838</v>
          </cell>
          <cell r="B1483" t="str">
            <v>K1048</v>
          </cell>
          <cell r="E1483">
            <v>1206790.04</v>
          </cell>
        </row>
        <row r="1484">
          <cell r="A1484">
            <v>37839</v>
          </cell>
          <cell r="B1484" t="str">
            <v>K1048</v>
          </cell>
          <cell r="E1484">
            <v>1197059.6000000001</v>
          </cell>
        </row>
        <row r="1485">
          <cell r="A1485">
            <v>37840</v>
          </cell>
          <cell r="B1485" t="str">
            <v>K1048</v>
          </cell>
          <cell r="E1485">
            <v>1202387.3999999999</v>
          </cell>
        </row>
        <row r="1486">
          <cell r="A1486">
            <v>37841</v>
          </cell>
          <cell r="B1486" t="str">
            <v>K1048</v>
          </cell>
          <cell r="E1486">
            <v>1214013.98</v>
          </cell>
        </row>
        <row r="1487">
          <cell r="A1487">
            <v>37844</v>
          </cell>
          <cell r="B1487" t="str">
            <v>K1048</v>
          </cell>
          <cell r="E1487">
            <v>1224435.46</v>
          </cell>
        </row>
        <row r="1488">
          <cell r="A1488">
            <v>37845</v>
          </cell>
          <cell r="B1488" t="str">
            <v>K1048</v>
          </cell>
          <cell r="E1488">
            <v>1232727.47</v>
          </cell>
        </row>
        <row r="1489">
          <cell r="A1489">
            <v>37846</v>
          </cell>
          <cell r="B1489" t="str">
            <v>K1048</v>
          </cell>
          <cell r="E1489">
            <v>1236210.6100000001</v>
          </cell>
        </row>
        <row r="1490">
          <cell r="A1490">
            <v>37847</v>
          </cell>
          <cell r="B1490" t="str">
            <v>K1048</v>
          </cell>
          <cell r="E1490">
            <v>1238655.75</v>
          </cell>
        </row>
        <row r="1491">
          <cell r="A1491">
            <v>37848</v>
          </cell>
          <cell r="B1491" t="str">
            <v>K1048</v>
          </cell>
          <cell r="E1491">
            <v>1239004.1399999999</v>
          </cell>
        </row>
        <row r="1492">
          <cell r="A1492">
            <v>37851</v>
          </cell>
          <cell r="B1492" t="str">
            <v>K1048</v>
          </cell>
          <cell r="E1492">
            <v>1243643.4099999999</v>
          </cell>
        </row>
        <row r="1493">
          <cell r="A1493">
            <v>37852</v>
          </cell>
          <cell r="B1493" t="str">
            <v>K1048</v>
          </cell>
          <cell r="E1493">
            <v>1254286.73</v>
          </cell>
        </row>
        <row r="1494">
          <cell r="A1494">
            <v>37853</v>
          </cell>
          <cell r="B1494" t="str">
            <v>K1048</v>
          </cell>
          <cell r="E1494">
            <v>1254688.98</v>
          </cell>
        </row>
        <row r="1495">
          <cell r="A1495">
            <v>37854</v>
          </cell>
          <cell r="B1495" t="str">
            <v>K1048</v>
          </cell>
          <cell r="E1495">
            <v>1263559.73</v>
          </cell>
        </row>
        <row r="1496">
          <cell r="A1496">
            <v>37855</v>
          </cell>
          <cell r="B1496" t="str">
            <v>K1048</v>
          </cell>
          <cell r="E1496">
            <v>1254702.6299999999</v>
          </cell>
        </row>
        <row r="1497">
          <cell r="A1497">
            <v>37858</v>
          </cell>
          <cell r="B1497" t="str">
            <v>K1048</v>
          </cell>
          <cell r="E1497">
            <v>1247549.82</v>
          </cell>
        </row>
        <row r="1498">
          <cell r="A1498">
            <v>37859</v>
          </cell>
          <cell r="B1498" t="str">
            <v>K1048</v>
          </cell>
          <cell r="E1498">
            <v>1245422.3400000001</v>
          </cell>
        </row>
        <row r="1499">
          <cell r="A1499">
            <v>37860</v>
          </cell>
          <cell r="B1499" t="str">
            <v>K1048</v>
          </cell>
          <cell r="E1499">
            <v>1254834.25</v>
          </cell>
        </row>
        <row r="1500">
          <cell r="A1500">
            <v>37861</v>
          </cell>
          <cell r="B1500" t="str">
            <v>K1048</v>
          </cell>
          <cell r="E1500">
            <v>1259460.6499999999</v>
          </cell>
        </row>
        <row r="1501">
          <cell r="A1501">
            <v>37862</v>
          </cell>
          <cell r="B1501" t="str">
            <v>K1048</v>
          </cell>
          <cell r="E1501">
            <v>1259061.76</v>
          </cell>
        </row>
        <row r="1502">
          <cell r="A1502">
            <v>37834</v>
          </cell>
          <cell r="B1502" t="str">
            <v>K1049</v>
          </cell>
          <cell r="E1502">
            <v>1221386.55</v>
          </cell>
        </row>
        <row r="1503">
          <cell r="A1503">
            <v>37838</v>
          </cell>
          <cell r="B1503" t="str">
            <v>K1049</v>
          </cell>
          <cell r="E1503">
            <v>1213586.06</v>
          </cell>
        </row>
        <row r="1504">
          <cell r="A1504">
            <v>37839</v>
          </cell>
          <cell r="B1504" t="str">
            <v>K1049</v>
          </cell>
          <cell r="E1504">
            <v>1204015.47</v>
          </cell>
        </row>
        <row r="1505">
          <cell r="A1505">
            <v>37840</v>
          </cell>
          <cell r="B1505" t="str">
            <v>K1049</v>
          </cell>
          <cell r="E1505">
            <v>1210762.75</v>
          </cell>
        </row>
        <row r="1506">
          <cell r="A1506">
            <v>37841</v>
          </cell>
          <cell r="B1506" t="str">
            <v>K1049</v>
          </cell>
          <cell r="E1506">
            <v>1222687.68</v>
          </cell>
        </row>
        <row r="1507">
          <cell r="A1507">
            <v>37844</v>
          </cell>
          <cell r="B1507" t="str">
            <v>K1049</v>
          </cell>
          <cell r="E1507">
            <v>1230476.45</v>
          </cell>
        </row>
        <row r="1508">
          <cell r="A1508">
            <v>37845</v>
          </cell>
          <cell r="B1508" t="str">
            <v>K1049</v>
          </cell>
          <cell r="E1508">
            <v>1238143.21</v>
          </cell>
        </row>
        <row r="1509">
          <cell r="A1509">
            <v>37846</v>
          </cell>
          <cell r="B1509" t="str">
            <v>K1049</v>
          </cell>
          <cell r="E1509">
            <v>1241816.18</v>
          </cell>
        </row>
        <row r="1510">
          <cell r="A1510">
            <v>37847</v>
          </cell>
          <cell r="B1510" t="str">
            <v>K1049</v>
          </cell>
          <cell r="E1510">
            <v>1242125.8400000001</v>
          </cell>
        </row>
        <row r="1511">
          <cell r="A1511">
            <v>37848</v>
          </cell>
          <cell r="B1511" t="str">
            <v>K1049</v>
          </cell>
          <cell r="E1511">
            <v>1241253.2</v>
          </cell>
        </row>
        <row r="1512">
          <cell r="A1512">
            <v>37851</v>
          </cell>
          <cell r="B1512" t="str">
            <v>K1049</v>
          </cell>
          <cell r="E1512">
            <v>1244751.43</v>
          </cell>
        </row>
        <row r="1513">
          <cell r="A1513">
            <v>37852</v>
          </cell>
          <cell r="B1513" t="str">
            <v>K1049</v>
          </cell>
          <cell r="E1513">
            <v>1254421.82</v>
          </cell>
        </row>
        <row r="1514">
          <cell r="A1514">
            <v>37853</v>
          </cell>
          <cell r="B1514" t="str">
            <v>K1049</v>
          </cell>
          <cell r="E1514">
            <v>1253798.6499999999</v>
          </cell>
        </row>
        <row r="1515">
          <cell r="A1515">
            <v>37854</v>
          </cell>
          <cell r="B1515" t="str">
            <v>K1049</v>
          </cell>
          <cell r="E1515">
            <v>1258761.1399999999</v>
          </cell>
        </row>
        <row r="1516">
          <cell r="A1516">
            <v>37855</v>
          </cell>
          <cell r="B1516" t="str">
            <v>K1049</v>
          </cell>
          <cell r="E1516">
            <v>1247710.3500000001</v>
          </cell>
        </row>
        <row r="1517">
          <cell r="A1517">
            <v>37858</v>
          </cell>
          <cell r="B1517" t="str">
            <v>K1049</v>
          </cell>
          <cell r="E1517">
            <v>1240578.1200000001</v>
          </cell>
        </row>
        <row r="1518">
          <cell r="A1518">
            <v>37859</v>
          </cell>
          <cell r="B1518" t="str">
            <v>K1049</v>
          </cell>
          <cell r="E1518">
            <v>1240946.67</v>
          </cell>
        </row>
        <row r="1519">
          <cell r="A1519">
            <v>37860</v>
          </cell>
          <cell r="B1519" t="str">
            <v>K1049</v>
          </cell>
          <cell r="E1519">
            <v>1250131.92</v>
          </cell>
        </row>
        <row r="1520">
          <cell r="A1520">
            <v>37861</v>
          </cell>
          <cell r="B1520" t="str">
            <v>K1049</v>
          </cell>
          <cell r="E1520">
            <v>1254726.8</v>
          </cell>
        </row>
        <row r="1521">
          <cell r="A1521">
            <v>37862</v>
          </cell>
          <cell r="B1521" t="str">
            <v>K1049</v>
          </cell>
          <cell r="E1521">
            <v>1252906.25</v>
          </cell>
        </row>
        <row r="1522">
          <cell r="A1522">
            <v>37834</v>
          </cell>
          <cell r="B1522" t="str">
            <v>K700</v>
          </cell>
          <cell r="E1522">
            <v>23990465.899999999</v>
          </cell>
        </row>
        <row r="1523">
          <cell r="A1523">
            <v>37838</v>
          </cell>
          <cell r="B1523" t="str">
            <v>K700</v>
          </cell>
          <cell r="E1523">
            <v>23711702.280000001</v>
          </cell>
        </row>
        <row r="1524">
          <cell r="A1524">
            <v>37839</v>
          </cell>
          <cell r="B1524" t="str">
            <v>K700</v>
          </cell>
          <cell r="E1524">
            <v>23710070.440000001</v>
          </cell>
        </row>
        <row r="1525">
          <cell r="A1525">
            <v>37840</v>
          </cell>
          <cell r="B1525" t="str">
            <v>K700</v>
          </cell>
          <cell r="E1525">
            <v>23720476.280000001</v>
          </cell>
        </row>
        <row r="1526">
          <cell r="A1526">
            <v>37841</v>
          </cell>
          <cell r="B1526" t="str">
            <v>K700</v>
          </cell>
          <cell r="E1526">
            <v>23811139.140000001</v>
          </cell>
        </row>
        <row r="1527">
          <cell r="A1527">
            <v>37844</v>
          </cell>
          <cell r="B1527" t="str">
            <v>K700</v>
          </cell>
          <cell r="E1527">
            <v>23700382.550000001</v>
          </cell>
        </row>
        <row r="1528">
          <cell r="A1528">
            <v>37845</v>
          </cell>
          <cell r="B1528" t="str">
            <v>K700</v>
          </cell>
          <cell r="E1528">
            <v>23972929.98</v>
          </cell>
        </row>
        <row r="1529">
          <cell r="A1529">
            <v>37846</v>
          </cell>
          <cell r="B1529" t="str">
            <v>K700</v>
          </cell>
          <cell r="E1529">
            <v>23807416.91</v>
          </cell>
        </row>
        <row r="1530">
          <cell r="A1530">
            <v>37847</v>
          </cell>
          <cell r="B1530" t="str">
            <v>K700</v>
          </cell>
          <cell r="E1530">
            <v>24047770.210000001</v>
          </cell>
        </row>
        <row r="1531">
          <cell r="A1531">
            <v>37848</v>
          </cell>
          <cell r="B1531" t="str">
            <v>K700</v>
          </cell>
          <cell r="E1531">
            <v>23991877.09</v>
          </cell>
        </row>
        <row r="1532">
          <cell r="A1532">
            <v>37851</v>
          </cell>
          <cell r="B1532" t="str">
            <v>K700</v>
          </cell>
          <cell r="E1532">
            <v>24374648.960000001</v>
          </cell>
        </row>
        <row r="1533">
          <cell r="A1533">
            <v>37852</v>
          </cell>
          <cell r="B1533" t="str">
            <v>K700</v>
          </cell>
          <cell r="E1533">
            <v>24661617.829999998</v>
          </cell>
        </row>
        <row r="1534">
          <cell r="A1534">
            <v>37853</v>
          </cell>
          <cell r="B1534" t="str">
            <v>K700</v>
          </cell>
          <cell r="E1534">
            <v>24523263.329999998</v>
          </cell>
        </row>
        <row r="1535">
          <cell r="A1535">
            <v>37854</v>
          </cell>
          <cell r="B1535" t="str">
            <v>K700</v>
          </cell>
          <cell r="E1535">
            <v>24719022.870000001</v>
          </cell>
        </row>
        <row r="1536">
          <cell r="A1536">
            <v>37855</v>
          </cell>
          <cell r="B1536" t="str">
            <v>K700</v>
          </cell>
          <cell r="E1536">
            <v>24641972.809999999</v>
          </cell>
        </row>
        <row r="1537">
          <cell r="A1537">
            <v>37858</v>
          </cell>
          <cell r="B1537" t="str">
            <v>K700</v>
          </cell>
          <cell r="E1537">
            <v>24438271.030000001</v>
          </cell>
        </row>
        <row r="1538">
          <cell r="A1538">
            <v>37859</v>
          </cell>
          <cell r="B1538" t="str">
            <v>K700</v>
          </cell>
          <cell r="E1538">
            <v>24420504.649999999</v>
          </cell>
        </row>
        <row r="1539">
          <cell r="A1539">
            <v>37860</v>
          </cell>
          <cell r="B1539" t="str">
            <v>K700</v>
          </cell>
          <cell r="E1539">
            <v>24591455.52</v>
          </cell>
        </row>
        <row r="1540">
          <cell r="A1540">
            <v>37861</v>
          </cell>
          <cell r="B1540" t="str">
            <v>K700</v>
          </cell>
          <cell r="E1540">
            <v>24620803.140000001</v>
          </cell>
        </row>
        <row r="1541">
          <cell r="A1541">
            <v>37862</v>
          </cell>
          <cell r="B1541" t="str">
            <v>K700</v>
          </cell>
          <cell r="E1541">
            <v>24504491.960000001</v>
          </cell>
        </row>
        <row r="1542">
          <cell r="A1542">
            <v>37834</v>
          </cell>
          <cell r="B1542" t="str">
            <v>K701</v>
          </cell>
          <cell r="E1542">
            <v>48924075.710000001</v>
          </cell>
        </row>
        <row r="1543">
          <cell r="A1543">
            <v>37838</v>
          </cell>
          <cell r="B1543" t="str">
            <v>K701</v>
          </cell>
          <cell r="E1543">
            <v>48597243.600000001</v>
          </cell>
        </row>
        <row r="1544">
          <cell r="A1544">
            <v>37839</v>
          </cell>
          <cell r="B1544" t="str">
            <v>K701</v>
          </cell>
          <cell r="E1544">
            <v>48741849.270000003</v>
          </cell>
        </row>
        <row r="1545">
          <cell r="A1545">
            <v>37840</v>
          </cell>
          <cell r="B1545" t="str">
            <v>K701</v>
          </cell>
          <cell r="E1545">
            <v>48834233.810000002</v>
          </cell>
        </row>
        <row r="1546">
          <cell r="A1546">
            <v>37841</v>
          </cell>
          <cell r="B1546" t="str">
            <v>K701</v>
          </cell>
          <cell r="E1546">
            <v>48947647.950000003</v>
          </cell>
        </row>
        <row r="1547">
          <cell r="A1547">
            <v>37844</v>
          </cell>
          <cell r="B1547" t="str">
            <v>K701</v>
          </cell>
          <cell r="E1547">
            <v>48727836.950000003</v>
          </cell>
        </row>
        <row r="1548">
          <cell r="A1548">
            <v>37845</v>
          </cell>
          <cell r="B1548" t="str">
            <v>K701</v>
          </cell>
          <cell r="E1548">
            <v>48751797.030000001</v>
          </cell>
        </row>
        <row r="1549">
          <cell r="A1549">
            <v>37846</v>
          </cell>
          <cell r="B1549" t="str">
            <v>K701</v>
          </cell>
          <cell r="E1549">
            <v>48493681.119999997</v>
          </cell>
        </row>
        <row r="1550">
          <cell r="A1550">
            <v>37847</v>
          </cell>
          <cell r="B1550" t="str">
            <v>K701</v>
          </cell>
          <cell r="E1550">
            <v>48454090.859999999</v>
          </cell>
        </row>
        <row r="1551">
          <cell r="A1551">
            <v>37848</v>
          </cell>
          <cell r="B1551" t="str">
            <v>K701</v>
          </cell>
          <cell r="E1551">
            <v>48590763.380000003</v>
          </cell>
        </row>
        <row r="1552">
          <cell r="A1552">
            <v>37851</v>
          </cell>
          <cell r="B1552" t="str">
            <v>K701</v>
          </cell>
          <cell r="E1552">
            <v>48723183.200000003</v>
          </cell>
        </row>
        <row r="1553">
          <cell r="A1553">
            <v>37852</v>
          </cell>
          <cell r="B1553" t="str">
            <v>K701</v>
          </cell>
          <cell r="E1553">
            <v>49073871.630000003</v>
          </cell>
        </row>
        <row r="1554">
          <cell r="A1554">
            <v>37853</v>
          </cell>
          <cell r="B1554" t="str">
            <v>K701</v>
          </cell>
          <cell r="E1554">
            <v>48990461.159999996</v>
          </cell>
        </row>
        <row r="1555">
          <cell r="A1555">
            <v>37854</v>
          </cell>
          <cell r="B1555" t="str">
            <v>K701</v>
          </cell>
          <cell r="E1555">
            <v>48822791.899999999</v>
          </cell>
        </row>
        <row r="1556">
          <cell r="A1556">
            <v>37855</v>
          </cell>
          <cell r="B1556" t="str">
            <v>K701</v>
          </cell>
          <cell r="E1556">
            <v>48865933.25</v>
          </cell>
        </row>
        <row r="1557">
          <cell r="A1557">
            <v>37858</v>
          </cell>
          <cell r="B1557" t="str">
            <v>K701</v>
          </cell>
          <cell r="E1557">
            <v>48759116.229999997</v>
          </cell>
        </row>
        <row r="1558">
          <cell r="A1558">
            <v>37859</v>
          </cell>
          <cell r="B1558" t="str">
            <v>K701</v>
          </cell>
          <cell r="E1558">
            <v>48825403.289999999</v>
          </cell>
        </row>
        <row r="1559">
          <cell r="A1559">
            <v>37860</v>
          </cell>
          <cell r="B1559" t="str">
            <v>K701</v>
          </cell>
          <cell r="E1559">
            <v>48640309.039999999</v>
          </cell>
        </row>
        <row r="1560">
          <cell r="A1560">
            <v>37861</v>
          </cell>
          <cell r="B1560" t="str">
            <v>K701</v>
          </cell>
          <cell r="E1560">
            <v>48854510.380000003</v>
          </cell>
        </row>
        <row r="1561">
          <cell r="A1561">
            <v>37862</v>
          </cell>
          <cell r="B1561" t="str">
            <v>K701</v>
          </cell>
          <cell r="E1561">
            <v>48969158.579999998</v>
          </cell>
        </row>
        <row r="1562">
          <cell r="A1562">
            <v>37834</v>
          </cell>
          <cell r="B1562" t="str">
            <v>K702</v>
          </cell>
          <cell r="E1562">
            <v>62170619.530000001</v>
          </cell>
        </row>
        <row r="1563">
          <cell r="A1563">
            <v>37838</v>
          </cell>
          <cell r="B1563" t="str">
            <v>K702</v>
          </cell>
          <cell r="E1563">
            <v>61847636.719999999</v>
          </cell>
        </row>
        <row r="1564">
          <cell r="A1564">
            <v>37839</v>
          </cell>
          <cell r="B1564" t="str">
            <v>K702</v>
          </cell>
          <cell r="E1564">
            <v>61614174.200000003</v>
          </cell>
        </row>
        <row r="1565">
          <cell r="A1565">
            <v>37840</v>
          </cell>
          <cell r="B1565" t="str">
            <v>K702</v>
          </cell>
          <cell r="E1565">
            <v>61960943.75</v>
          </cell>
        </row>
        <row r="1566">
          <cell r="A1566">
            <v>37841</v>
          </cell>
          <cell r="B1566" t="str">
            <v>K702</v>
          </cell>
          <cell r="E1566">
            <v>62324183.409999996</v>
          </cell>
        </row>
        <row r="1567">
          <cell r="A1567">
            <v>37844</v>
          </cell>
          <cell r="B1567" t="str">
            <v>K702</v>
          </cell>
          <cell r="E1567">
            <v>62691812.060000002</v>
          </cell>
        </row>
        <row r="1568">
          <cell r="A1568">
            <v>37845</v>
          </cell>
          <cell r="B1568" t="str">
            <v>K702</v>
          </cell>
          <cell r="E1568">
            <v>63024984.619999997</v>
          </cell>
        </row>
        <row r="1569">
          <cell r="A1569">
            <v>37846</v>
          </cell>
          <cell r="B1569" t="str">
            <v>K702</v>
          </cell>
          <cell r="E1569">
            <v>63115947.350000001</v>
          </cell>
        </row>
        <row r="1570">
          <cell r="A1570">
            <v>37847</v>
          </cell>
          <cell r="B1570" t="str">
            <v>K702</v>
          </cell>
          <cell r="E1570">
            <v>63320454.43</v>
          </cell>
        </row>
        <row r="1571">
          <cell r="A1571">
            <v>37848</v>
          </cell>
          <cell r="B1571" t="str">
            <v>K702</v>
          </cell>
          <cell r="E1571">
            <v>63377494.670000002</v>
          </cell>
        </row>
        <row r="1572">
          <cell r="A1572">
            <v>37851</v>
          </cell>
          <cell r="B1572" t="str">
            <v>K702</v>
          </cell>
          <cell r="E1572">
            <v>63610511.590000004</v>
          </cell>
        </row>
        <row r="1573">
          <cell r="A1573">
            <v>37852</v>
          </cell>
          <cell r="B1573" t="str">
            <v>K702</v>
          </cell>
          <cell r="E1573">
            <v>64113973.619999997</v>
          </cell>
        </row>
        <row r="1574">
          <cell r="A1574">
            <v>37853</v>
          </cell>
          <cell r="B1574" t="str">
            <v>K702</v>
          </cell>
          <cell r="E1574">
            <v>64076158.890000001</v>
          </cell>
        </row>
        <row r="1575">
          <cell r="A1575">
            <v>37854</v>
          </cell>
          <cell r="B1575" t="str">
            <v>K702</v>
          </cell>
          <cell r="E1575">
            <v>64281137.32</v>
          </cell>
        </row>
        <row r="1576">
          <cell r="A1576">
            <v>37855</v>
          </cell>
          <cell r="B1576" t="str">
            <v>K702</v>
          </cell>
          <cell r="E1576">
            <v>63838137.210000001</v>
          </cell>
        </row>
        <row r="1577">
          <cell r="A1577">
            <v>37858</v>
          </cell>
          <cell r="B1577" t="str">
            <v>K702</v>
          </cell>
          <cell r="E1577">
            <v>63203567.710000001</v>
          </cell>
        </row>
        <row r="1578">
          <cell r="A1578">
            <v>37859</v>
          </cell>
          <cell r="B1578" t="str">
            <v>K702</v>
          </cell>
          <cell r="E1578">
            <v>63099110.689999998</v>
          </cell>
        </row>
        <row r="1579">
          <cell r="A1579">
            <v>37860</v>
          </cell>
          <cell r="B1579" t="str">
            <v>K702</v>
          </cell>
          <cell r="E1579">
            <v>63642983.670000002</v>
          </cell>
        </row>
        <row r="1580">
          <cell r="A1580">
            <v>37861</v>
          </cell>
          <cell r="B1580" t="str">
            <v>K702</v>
          </cell>
          <cell r="E1580">
            <v>63858293.100000001</v>
          </cell>
        </row>
        <row r="1581">
          <cell r="A1581">
            <v>37862</v>
          </cell>
          <cell r="B1581" t="str">
            <v>K702</v>
          </cell>
          <cell r="E1581">
            <v>63907021.289999999</v>
          </cell>
        </row>
        <row r="1582">
          <cell r="A1582">
            <v>37834</v>
          </cell>
          <cell r="B1582" t="str">
            <v>K703</v>
          </cell>
          <cell r="E1582">
            <v>51116897.280000001</v>
          </cell>
        </row>
        <row r="1583">
          <cell r="A1583">
            <v>37838</v>
          </cell>
          <cell r="B1583" t="str">
            <v>K703</v>
          </cell>
          <cell r="E1583">
            <v>51259306.549999997</v>
          </cell>
        </row>
        <row r="1584">
          <cell r="A1584">
            <v>37839</v>
          </cell>
          <cell r="B1584" t="str">
            <v>K703</v>
          </cell>
          <cell r="E1584">
            <v>51260817.82</v>
          </cell>
        </row>
        <row r="1585">
          <cell r="A1585">
            <v>37840</v>
          </cell>
          <cell r="B1585" t="str">
            <v>K703</v>
          </cell>
          <cell r="E1585">
            <v>51273069.490000002</v>
          </cell>
        </row>
        <row r="1586">
          <cell r="A1586">
            <v>37841</v>
          </cell>
          <cell r="B1586" t="str">
            <v>K703</v>
          </cell>
          <cell r="E1586">
            <v>51505089.969999999</v>
          </cell>
        </row>
        <row r="1587">
          <cell r="A1587">
            <v>37844</v>
          </cell>
          <cell r="B1587" t="str">
            <v>K703</v>
          </cell>
          <cell r="E1587">
            <v>51529613.810000002</v>
          </cell>
        </row>
        <row r="1588">
          <cell r="A1588">
            <v>37845</v>
          </cell>
          <cell r="B1588" t="str">
            <v>K703</v>
          </cell>
          <cell r="E1588">
            <v>51595616.469999999</v>
          </cell>
        </row>
        <row r="1589">
          <cell r="A1589">
            <v>37846</v>
          </cell>
          <cell r="B1589" t="str">
            <v>K703</v>
          </cell>
          <cell r="E1589">
            <v>51618451.130000003</v>
          </cell>
        </row>
        <row r="1590">
          <cell r="A1590">
            <v>37847</v>
          </cell>
          <cell r="B1590" t="str">
            <v>K703</v>
          </cell>
          <cell r="E1590">
            <v>51615317.369999997</v>
          </cell>
        </row>
        <row r="1591">
          <cell r="A1591">
            <v>37848</v>
          </cell>
          <cell r="B1591" t="str">
            <v>K703</v>
          </cell>
          <cell r="E1591">
            <v>51634753.619999997</v>
          </cell>
        </row>
        <row r="1592">
          <cell r="A1592">
            <v>37851</v>
          </cell>
          <cell r="B1592" t="str">
            <v>K703</v>
          </cell>
          <cell r="E1592">
            <v>51733289.579999998</v>
          </cell>
        </row>
        <row r="1593">
          <cell r="A1593">
            <v>37852</v>
          </cell>
          <cell r="B1593" t="str">
            <v>K703</v>
          </cell>
          <cell r="E1593">
            <v>51929827.289999999</v>
          </cell>
        </row>
        <row r="1594">
          <cell r="A1594">
            <v>37853</v>
          </cell>
          <cell r="B1594" t="str">
            <v>K703</v>
          </cell>
          <cell r="E1594">
            <v>51982354.880000003</v>
          </cell>
        </row>
        <row r="1595">
          <cell r="A1595">
            <v>37854</v>
          </cell>
          <cell r="B1595" t="str">
            <v>K703</v>
          </cell>
          <cell r="E1595">
            <v>52248812.399999999</v>
          </cell>
        </row>
        <row r="1596">
          <cell r="A1596">
            <v>37855</v>
          </cell>
          <cell r="B1596" t="str">
            <v>K703</v>
          </cell>
          <cell r="E1596">
            <v>52287298.659999996</v>
          </cell>
        </row>
        <row r="1597">
          <cell r="A1597">
            <v>37858</v>
          </cell>
          <cell r="B1597" t="str">
            <v>K703</v>
          </cell>
          <cell r="E1597">
            <v>47444269.490000002</v>
          </cell>
        </row>
        <row r="1598">
          <cell r="A1598">
            <v>37859</v>
          </cell>
          <cell r="B1598" t="str">
            <v>K703</v>
          </cell>
          <cell r="E1598">
            <v>47464922.990000002</v>
          </cell>
        </row>
        <row r="1599">
          <cell r="A1599">
            <v>37860</v>
          </cell>
          <cell r="B1599" t="str">
            <v>K703</v>
          </cell>
          <cell r="E1599">
            <v>47559430.740000002</v>
          </cell>
        </row>
        <row r="1600">
          <cell r="A1600">
            <v>37861</v>
          </cell>
          <cell r="B1600" t="str">
            <v>K703</v>
          </cell>
          <cell r="E1600">
            <v>47683348.75</v>
          </cell>
        </row>
        <row r="1601">
          <cell r="A1601">
            <v>37862</v>
          </cell>
          <cell r="B1601" t="str">
            <v>K703</v>
          </cell>
          <cell r="E1601">
            <v>47754618.859999999</v>
          </cell>
        </row>
        <row r="1602">
          <cell r="A1602">
            <v>37834</v>
          </cell>
          <cell r="B1602" t="str">
            <v>K704</v>
          </cell>
          <cell r="E1602">
            <v>98126984.790000007</v>
          </cell>
        </row>
        <row r="1603">
          <cell r="A1603">
            <v>37838</v>
          </cell>
          <cell r="B1603" t="str">
            <v>K704</v>
          </cell>
          <cell r="E1603">
            <v>97508875.230000004</v>
          </cell>
        </row>
        <row r="1604">
          <cell r="A1604">
            <v>37839</v>
          </cell>
          <cell r="B1604" t="str">
            <v>K704</v>
          </cell>
          <cell r="E1604">
            <v>97904269.709999993</v>
          </cell>
        </row>
        <row r="1605">
          <cell r="A1605">
            <v>37840</v>
          </cell>
          <cell r="B1605" t="str">
            <v>K704</v>
          </cell>
          <cell r="E1605">
            <v>98105372.349999994</v>
          </cell>
        </row>
        <row r="1606">
          <cell r="A1606">
            <v>37841</v>
          </cell>
          <cell r="B1606" t="str">
            <v>K704</v>
          </cell>
          <cell r="E1606">
            <v>98382140.480000004</v>
          </cell>
        </row>
        <row r="1607">
          <cell r="A1607">
            <v>37844</v>
          </cell>
          <cell r="B1607" t="str">
            <v>K704</v>
          </cell>
          <cell r="E1607">
            <v>97946768.799999997</v>
          </cell>
        </row>
        <row r="1608">
          <cell r="A1608">
            <v>37845</v>
          </cell>
          <cell r="B1608" t="str">
            <v>K704</v>
          </cell>
          <cell r="E1608">
            <v>97984548.989999995</v>
          </cell>
        </row>
        <row r="1609">
          <cell r="A1609">
            <v>37846</v>
          </cell>
          <cell r="B1609" t="str">
            <v>K704</v>
          </cell>
          <cell r="E1609">
            <v>97506202.590000004</v>
          </cell>
        </row>
        <row r="1610">
          <cell r="A1610">
            <v>37847</v>
          </cell>
          <cell r="B1610" t="str">
            <v>K704</v>
          </cell>
          <cell r="E1610">
            <v>97526076.959999993</v>
          </cell>
        </row>
        <row r="1611">
          <cell r="A1611">
            <v>37848</v>
          </cell>
          <cell r="B1611" t="str">
            <v>K704</v>
          </cell>
          <cell r="E1611">
            <v>97867469.980000004</v>
          </cell>
        </row>
        <row r="1612">
          <cell r="A1612">
            <v>37851</v>
          </cell>
          <cell r="B1612" t="str">
            <v>K704</v>
          </cell>
          <cell r="E1612">
            <v>98215299.349999994</v>
          </cell>
        </row>
        <row r="1613">
          <cell r="A1613">
            <v>37852</v>
          </cell>
          <cell r="B1613" t="str">
            <v>K704</v>
          </cell>
          <cell r="E1613">
            <v>99103271.5</v>
          </cell>
        </row>
        <row r="1614">
          <cell r="A1614">
            <v>37853</v>
          </cell>
          <cell r="B1614" t="str">
            <v>K704</v>
          </cell>
          <cell r="E1614">
            <v>98805125.599999994</v>
          </cell>
        </row>
        <row r="1615">
          <cell r="A1615">
            <v>37854</v>
          </cell>
          <cell r="B1615" t="str">
            <v>K704</v>
          </cell>
          <cell r="E1615">
            <v>98464202.129999995</v>
          </cell>
        </row>
        <row r="1616">
          <cell r="A1616">
            <v>37855</v>
          </cell>
          <cell r="B1616" t="str">
            <v>K704</v>
          </cell>
          <cell r="E1616">
            <v>98604971.650000006</v>
          </cell>
        </row>
        <row r="1617">
          <cell r="A1617">
            <v>37858</v>
          </cell>
          <cell r="B1617" t="str">
            <v>K704</v>
          </cell>
          <cell r="E1617">
            <v>98136026.390000001</v>
          </cell>
        </row>
        <row r="1618">
          <cell r="A1618">
            <v>37859</v>
          </cell>
          <cell r="B1618" t="str">
            <v>K704</v>
          </cell>
          <cell r="E1618">
            <v>98275864.640000001</v>
          </cell>
        </row>
        <row r="1619">
          <cell r="A1619">
            <v>37860</v>
          </cell>
          <cell r="B1619" t="str">
            <v>K704</v>
          </cell>
          <cell r="E1619">
            <v>97916982.530000001</v>
          </cell>
        </row>
        <row r="1620">
          <cell r="A1620">
            <v>37861</v>
          </cell>
          <cell r="B1620" t="str">
            <v>K704</v>
          </cell>
          <cell r="E1620">
            <v>98383617.75</v>
          </cell>
        </row>
        <row r="1621">
          <cell r="A1621">
            <v>37862</v>
          </cell>
          <cell r="B1621" t="str">
            <v>K704</v>
          </cell>
          <cell r="E1621">
            <v>98630388.370000005</v>
          </cell>
        </row>
        <row r="1622">
          <cell r="A1622">
            <v>37834</v>
          </cell>
          <cell r="B1622" t="str">
            <v>K705</v>
          </cell>
          <cell r="E1622">
            <v>100789479.69</v>
          </cell>
        </row>
        <row r="1623">
          <cell r="A1623">
            <v>37838</v>
          </cell>
          <cell r="B1623" t="str">
            <v>K705</v>
          </cell>
          <cell r="E1623">
            <v>100022972.06999999</v>
          </cell>
        </row>
        <row r="1624">
          <cell r="A1624">
            <v>37839</v>
          </cell>
          <cell r="B1624" t="str">
            <v>K705</v>
          </cell>
          <cell r="E1624">
            <v>100181914.55</v>
          </cell>
        </row>
        <row r="1625">
          <cell r="A1625">
            <v>37840</v>
          </cell>
          <cell r="B1625" t="str">
            <v>K705</v>
          </cell>
          <cell r="E1625">
            <v>100175125.02</v>
          </cell>
        </row>
        <row r="1626">
          <cell r="A1626">
            <v>37841</v>
          </cell>
          <cell r="B1626" t="str">
            <v>K705</v>
          </cell>
          <cell r="E1626">
            <v>100237867.01000001</v>
          </cell>
        </row>
        <row r="1627">
          <cell r="A1627">
            <v>37844</v>
          </cell>
          <cell r="B1627" t="str">
            <v>K705</v>
          </cell>
          <cell r="E1627">
            <v>100057902.68000001</v>
          </cell>
        </row>
        <row r="1628">
          <cell r="A1628">
            <v>37845</v>
          </cell>
          <cell r="B1628" t="str">
            <v>K705</v>
          </cell>
          <cell r="E1628">
            <v>101050519.65000001</v>
          </cell>
        </row>
        <row r="1629">
          <cell r="A1629">
            <v>37846</v>
          </cell>
          <cell r="B1629" t="str">
            <v>K705</v>
          </cell>
          <cell r="E1629">
            <v>101294917.02</v>
          </cell>
        </row>
        <row r="1630">
          <cell r="A1630">
            <v>37847</v>
          </cell>
          <cell r="B1630" t="str">
            <v>K705</v>
          </cell>
          <cell r="E1630">
            <v>101919494.2</v>
          </cell>
        </row>
        <row r="1631">
          <cell r="A1631">
            <v>37848</v>
          </cell>
          <cell r="B1631" t="str">
            <v>K705</v>
          </cell>
          <cell r="E1631">
            <v>101325888.42</v>
          </cell>
        </row>
        <row r="1632">
          <cell r="A1632">
            <v>37851</v>
          </cell>
          <cell r="B1632" t="str">
            <v>K705</v>
          </cell>
          <cell r="E1632">
            <v>101607182.84999999</v>
          </cell>
        </row>
        <row r="1633">
          <cell r="A1633">
            <v>37852</v>
          </cell>
          <cell r="B1633" t="str">
            <v>K705</v>
          </cell>
          <cell r="E1633">
            <v>102430220.48999999</v>
          </cell>
        </row>
        <row r="1634">
          <cell r="A1634">
            <v>37853</v>
          </cell>
          <cell r="B1634" t="str">
            <v>K705</v>
          </cell>
          <cell r="E1634">
            <v>103433404.95</v>
          </cell>
        </row>
        <row r="1635">
          <cell r="A1635">
            <v>37854</v>
          </cell>
          <cell r="B1635" t="str">
            <v>K705</v>
          </cell>
          <cell r="E1635">
            <v>104443633.67</v>
          </cell>
        </row>
        <row r="1636">
          <cell r="A1636">
            <v>37855</v>
          </cell>
          <cell r="B1636" t="str">
            <v>K705</v>
          </cell>
          <cell r="E1636">
            <v>104398069.98999999</v>
          </cell>
        </row>
        <row r="1637">
          <cell r="A1637">
            <v>37858</v>
          </cell>
          <cell r="B1637" t="str">
            <v>K705</v>
          </cell>
          <cell r="E1637">
            <v>99072758.730000004</v>
          </cell>
        </row>
        <row r="1638">
          <cell r="A1638">
            <v>37859</v>
          </cell>
          <cell r="B1638" t="str">
            <v>K705</v>
          </cell>
          <cell r="E1638">
            <v>98551575.269999996</v>
          </cell>
        </row>
        <row r="1639">
          <cell r="A1639">
            <v>37860</v>
          </cell>
          <cell r="B1639" t="str">
            <v>K705</v>
          </cell>
          <cell r="E1639">
            <v>98933585.379999995</v>
          </cell>
        </row>
        <row r="1640">
          <cell r="A1640">
            <v>37861</v>
          </cell>
          <cell r="B1640" t="str">
            <v>K705</v>
          </cell>
          <cell r="E1640">
            <v>99190321.719999999</v>
          </cell>
        </row>
        <row r="1641">
          <cell r="A1641">
            <v>37862</v>
          </cell>
          <cell r="B1641" t="str">
            <v>K705</v>
          </cell>
          <cell r="E1641">
            <v>99357534.709999993</v>
          </cell>
        </row>
        <row r="1642">
          <cell r="A1642">
            <v>37834</v>
          </cell>
          <cell r="B1642" t="str">
            <v>K706</v>
          </cell>
          <cell r="E1642">
            <v>33802783.210000001</v>
          </cell>
        </row>
        <row r="1643">
          <cell r="A1643">
            <v>37838</v>
          </cell>
          <cell r="B1643" t="str">
            <v>K706</v>
          </cell>
          <cell r="E1643">
            <v>33635977.229999997</v>
          </cell>
        </row>
        <row r="1644">
          <cell r="A1644">
            <v>37839</v>
          </cell>
          <cell r="B1644" t="str">
            <v>K706</v>
          </cell>
          <cell r="E1644">
            <v>33514745.059999999</v>
          </cell>
        </row>
        <row r="1645">
          <cell r="A1645">
            <v>37840</v>
          </cell>
          <cell r="B1645" t="str">
            <v>K706</v>
          </cell>
          <cell r="E1645">
            <v>33589589.020000003</v>
          </cell>
        </row>
        <row r="1646">
          <cell r="A1646">
            <v>37841</v>
          </cell>
          <cell r="B1646" t="str">
            <v>K706</v>
          </cell>
          <cell r="E1646">
            <v>33889751.380000003</v>
          </cell>
        </row>
        <row r="1647">
          <cell r="A1647">
            <v>37844</v>
          </cell>
          <cell r="B1647" t="str">
            <v>K706</v>
          </cell>
          <cell r="E1647">
            <v>33996561.049999997</v>
          </cell>
        </row>
        <row r="1648">
          <cell r="A1648">
            <v>37845</v>
          </cell>
          <cell r="B1648" t="str">
            <v>K706</v>
          </cell>
          <cell r="E1648">
            <v>34142133.390000001</v>
          </cell>
        </row>
        <row r="1649">
          <cell r="A1649">
            <v>37846</v>
          </cell>
          <cell r="B1649" t="str">
            <v>K706</v>
          </cell>
          <cell r="E1649">
            <v>34230558.869999997</v>
          </cell>
        </row>
        <row r="1650">
          <cell r="A1650">
            <v>37847</v>
          </cell>
          <cell r="B1650" t="str">
            <v>K706</v>
          </cell>
          <cell r="E1650">
            <v>34454273.130000003</v>
          </cell>
        </row>
        <row r="1651">
          <cell r="A1651">
            <v>37848</v>
          </cell>
          <cell r="B1651" t="str">
            <v>K706</v>
          </cell>
          <cell r="E1651">
            <v>34425475.509999998</v>
          </cell>
        </row>
        <row r="1652">
          <cell r="A1652">
            <v>37851</v>
          </cell>
          <cell r="B1652" t="str">
            <v>K706</v>
          </cell>
          <cell r="E1652">
            <v>34602099.280000001</v>
          </cell>
        </row>
        <row r="1653">
          <cell r="A1653">
            <v>37852</v>
          </cell>
          <cell r="B1653" t="str">
            <v>K706</v>
          </cell>
          <cell r="E1653">
            <v>34936297.270000003</v>
          </cell>
        </row>
        <row r="1654">
          <cell r="A1654">
            <v>37853</v>
          </cell>
          <cell r="B1654" t="str">
            <v>K706</v>
          </cell>
          <cell r="E1654">
            <v>35048992.880000003</v>
          </cell>
        </row>
        <row r="1655">
          <cell r="A1655">
            <v>37854</v>
          </cell>
          <cell r="B1655" t="str">
            <v>K706</v>
          </cell>
          <cell r="E1655">
            <v>35158374.950000003</v>
          </cell>
        </row>
        <row r="1656">
          <cell r="A1656">
            <v>37855</v>
          </cell>
          <cell r="B1656" t="str">
            <v>K706</v>
          </cell>
          <cell r="E1656">
            <v>34945439.060000002</v>
          </cell>
        </row>
        <row r="1657">
          <cell r="A1657">
            <v>37858</v>
          </cell>
          <cell r="B1657" t="str">
            <v>K706</v>
          </cell>
          <cell r="E1657">
            <v>32617320.989999998</v>
          </cell>
        </row>
        <row r="1658">
          <cell r="A1658">
            <v>37859</v>
          </cell>
          <cell r="B1658" t="str">
            <v>K706</v>
          </cell>
          <cell r="E1658">
            <v>32634350.059999999</v>
          </cell>
        </row>
        <row r="1659">
          <cell r="A1659">
            <v>37860</v>
          </cell>
          <cell r="B1659" t="str">
            <v>K706</v>
          </cell>
          <cell r="E1659">
            <v>33005222.140000001</v>
          </cell>
        </row>
        <row r="1660">
          <cell r="A1660">
            <v>37861</v>
          </cell>
          <cell r="B1660" t="str">
            <v>K706</v>
          </cell>
          <cell r="E1660">
            <v>33094768.68</v>
          </cell>
        </row>
        <row r="1661">
          <cell r="A1661">
            <v>37862</v>
          </cell>
          <cell r="B1661" t="str">
            <v>K706</v>
          </cell>
          <cell r="E1661">
            <v>33155580.699999999</v>
          </cell>
        </row>
        <row r="1662">
          <cell r="A1662">
            <v>37834</v>
          </cell>
          <cell r="B1662" t="str">
            <v>K707</v>
          </cell>
          <cell r="E1662">
            <v>75464296.950000003</v>
          </cell>
        </row>
        <row r="1663">
          <cell r="A1663">
            <v>37838</v>
          </cell>
          <cell r="B1663" t="str">
            <v>K707</v>
          </cell>
          <cell r="E1663">
            <v>74783093.780000001</v>
          </cell>
        </row>
        <row r="1664">
          <cell r="A1664">
            <v>37839</v>
          </cell>
          <cell r="B1664" t="str">
            <v>K707</v>
          </cell>
          <cell r="E1664">
            <v>74757863.989999995</v>
          </cell>
        </row>
        <row r="1665">
          <cell r="A1665">
            <v>37840</v>
          </cell>
          <cell r="B1665" t="str">
            <v>K707</v>
          </cell>
          <cell r="E1665">
            <v>74403196.329999998</v>
          </cell>
        </row>
        <row r="1666">
          <cell r="A1666">
            <v>37841</v>
          </cell>
          <cell r="B1666" t="str">
            <v>K707</v>
          </cell>
          <cell r="E1666">
            <v>74560857.989999995</v>
          </cell>
        </row>
        <row r="1667">
          <cell r="A1667">
            <v>37844</v>
          </cell>
          <cell r="B1667" t="str">
            <v>K707</v>
          </cell>
          <cell r="E1667">
            <v>74312685.719999999</v>
          </cell>
        </row>
        <row r="1668">
          <cell r="A1668">
            <v>37845</v>
          </cell>
          <cell r="B1668" t="str">
            <v>K707</v>
          </cell>
          <cell r="E1668">
            <v>74569702.939999998</v>
          </cell>
        </row>
        <row r="1669">
          <cell r="A1669">
            <v>37846</v>
          </cell>
          <cell r="B1669" t="str">
            <v>K707</v>
          </cell>
          <cell r="E1669">
            <v>74613434.980000004</v>
          </cell>
        </row>
        <row r="1670">
          <cell r="A1670">
            <v>37847</v>
          </cell>
          <cell r="B1670" t="str">
            <v>K707</v>
          </cell>
          <cell r="E1670">
            <v>75694070.980000004</v>
          </cell>
        </row>
        <row r="1671">
          <cell r="A1671">
            <v>37848</v>
          </cell>
          <cell r="B1671" t="str">
            <v>K707</v>
          </cell>
          <cell r="E1671">
            <v>75360639.040000007</v>
          </cell>
        </row>
        <row r="1672">
          <cell r="A1672">
            <v>37851</v>
          </cell>
          <cell r="B1672" t="str">
            <v>K707</v>
          </cell>
          <cell r="E1672">
            <v>76175047.560000002</v>
          </cell>
        </row>
        <row r="1673">
          <cell r="A1673">
            <v>37852</v>
          </cell>
          <cell r="B1673" t="str">
            <v>K707</v>
          </cell>
          <cell r="E1673">
            <v>77232595.939999998</v>
          </cell>
        </row>
        <row r="1674">
          <cell r="A1674">
            <v>37853</v>
          </cell>
          <cell r="B1674" t="str">
            <v>K707</v>
          </cell>
          <cell r="E1674">
            <v>77313526.129999995</v>
          </cell>
        </row>
        <row r="1675">
          <cell r="A1675">
            <v>37854</v>
          </cell>
          <cell r="B1675" t="str">
            <v>K707</v>
          </cell>
          <cell r="E1675">
            <v>77679485.799999997</v>
          </cell>
        </row>
        <row r="1676">
          <cell r="A1676">
            <v>37855</v>
          </cell>
          <cell r="B1676" t="str">
            <v>K707</v>
          </cell>
          <cell r="E1676">
            <v>77261644.049999997</v>
          </cell>
        </row>
        <row r="1677">
          <cell r="A1677">
            <v>37858</v>
          </cell>
          <cell r="B1677" t="str">
            <v>K707</v>
          </cell>
          <cell r="E1677">
            <v>76510729.400000006</v>
          </cell>
        </row>
        <row r="1678">
          <cell r="A1678">
            <v>37859</v>
          </cell>
          <cell r="B1678" t="str">
            <v>K707</v>
          </cell>
          <cell r="E1678">
            <v>76242210.140000001</v>
          </cell>
        </row>
        <row r="1679">
          <cell r="A1679">
            <v>37860</v>
          </cell>
          <cell r="B1679" t="str">
            <v>K707</v>
          </cell>
          <cell r="E1679">
            <v>76969508.379999995</v>
          </cell>
        </row>
        <row r="1680">
          <cell r="A1680">
            <v>37861</v>
          </cell>
          <cell r="B1680" t="str">
            <v>K707</v>
          </cell>
          <cell r="E1680">
            <v>77006123.629999995</v>
          </cell>
        </row>
        <row r="1681">
          <cell r="A1681">
            <v>37862</v>
          </cell>
          <cell r="B1681" t="str">
            <v>K707</v>
          </cell>
          <cell r="E1681">
            <v>76905938.900000006</v>
          </cell>
        </row>
        <row r="1682">
          <cell r="A1682">
            <v>37834</v>
          </cell>
          <cell r="B1682" t="str">
            <v>K708</v>
          </cell>
          <cell r="E1682">
            <v>40438296.840000004</v>
          </cell>
        </row>
        <row r="1683">
          <cell r="A1683">
            <v>37838</v>
          </cell>
          <cell r="B1683" t="str">
            <v>K708</v>
          </cell>
          <cell r="E1683">
            <v>39981848.25</v>
          </cell>
        </row>
        <row r="1684">
          <cell r="A1684">
            <v>37839</v>
          </cell>
          <cell r="B1684" t="str">
            <v>K708</v>
          </cell>
          <cell r="E1684">
            <v>39896632.799999997</v>
          </cell>
        </row>
        <row r="1685">
          <cell r="A1685">
            <v>37840</v>
          </cell>
          <cell r="B1685" t="str">
            <v>K708</v>
          </cell>
          <cell r="E1685">
            <v>39674386.560000002</v>
          </cell>
        </row>
        <row r="1686">
          <cell r="A1686">
            <v>37841</v>
          </cell>
          <cell r="B1686" t="str">
            <v>K708</v>
          </cell>
          <cell r="E1686">
            <v>39704739.920000002</v>
          </cell>
        </row>
        <row r="1687">
          <cell r="A1687">
            <v>37844</v>
          </cell>
          <cell r="B1687" t="str">
            <v>K708</v>
          </cell>
          <cell r="E1687">
            <v>39623647.270000003</v>
          </cell>
        </row>
        <row r="1688">
          <cell r="A1688">
            <v>37845</v>
          </cell>
          <cell r="B1688" t="str">
            <v>K708</v>
          </cell>
          <cell r="E1688">
            <v>40102636.909999996</v>
          </cell>
        </row>
        <row r="1689">
          <cell r="A1689">
            <v>37846</v>
          </cell>
          <cell r="B1689" t="str">
            <v>K708</v>
          </cell>
          <cell r="E1689">
            <v>39833843.020000003</v>
          </cell>
        </row>
        <row r="1690">
          <cell r="A1690">
            <v>37847</v>
          </cell>
          <cell r="B1690" t="str">
            <v>K708</v>
          </cell>
          <cell r="E1690">
            <v>40298191.039999999</v>
          </cell>
        </row>
        <row r="1691">
          <cell r="A1691">
            <v>37848</v>
          </cell>
          <cell r="B1691" t="str">
            <v>K708</v>
          </cell>
          <cell r="E1691">
            <v>40142580.5</v>
          </cell>
        </row>
        <row r="1692">
          <cell r="A1692">
            <v>37851</v>
          </cell>
          <cell r="B1692" t="str">
            <v>K708</v>
          </cell>
          <cell r="E1692">
            <v>40760945.590000004</v>
          </cell>
        </row>
        <row r="1693">
          <cell r="A1693">
            <v>37852</v>
          </cell>
          <cell r="B1693" t="str">
            <v>K708</v>
          </cell>
          <cell r="E1693">
            <v>41225836.939999998</v>
          </cell>
        </row>
        <row r="1694">
          <cell r="A1694">
            <v>37853</v>
          </cell>
          <cell r="B1694" t="str">
            <v>K708</v>
          </cell>
          <cell r="E1694">
            <v>41134135.399999999</v>
          </cell>
        </row>
        <row r="1695">
          <cell r="A1695">
            <v>37854</v>
          </cell>
          <cell r="B1695" t="str">
            <v>K708</v>
          </cell>
          <cell r="E1695">
            <v>41499479.520000003</v>
          </cell>
        </row>
        <row r="1696">
          <cell r="A1696">
            <v>37855</v>
          </cell>
          <cell r="B1696" t="str">
            <v>K708</v>
          </cell>
          <cell r="E1696">
            <v>41210793.789999999</v>
          </cell>
        </row>
        <row r="1697">
          <cell r="A1697">
            <v>37858</v>
          </cell>
          <cell r="B1697" t="str">
            <v>K708</v>
          </cell>
          <cell r="E1697">
            <v>42154321.740000002</v>
          </cell>
        </row>
        <row r="1698">
          <cell r="A1698">
            <v>37859</v>
          </cell>
          <cell r="B1698" t="str">
            <v>K708</v>
          </cell>
          <cell r="E1698">
            <v>41809163.740000002</v>
          </cell>
        </row>
        <row r="1699">
          <cell r="A1699">
            <v>37860</v>
          </cell>
          <cell r="B1699" t="str">
            <v>K708</v>
          </cell>
          <cell r="E1699">
            <v>42178916.859999999</v>
          </cell>
        </row>
        <row r="1700">
          <cell r="A1700">
            <v>37861</v>
          </cell>
          <cell r="B1700" t="str">
            <v>K708</v>
          </cell>
          <cell r="E1700">
            <v>42371579.299999997</v>
          </cell>
        </row>
        <row r="1701">
          <cell r="A1701">
            <v>37862</v>
          </cell>
          <cell r="B1701" t="str">
            <v>K708</v>
          </cell>
          <cell r="E1701">
            <v>42291423.380000003</v>
          </cell>
        </row>
        <row r="1702">
          <cell r="A1702">
            <v>37834</v>
          </cell>
          <cell r="B1702" t="str">
            <v>K709</v>
          </cell>
          <cell r="E1702">
            <v>41682699.57</v>
          </cell>
        </row>
        <row r="1703">
          <cell r="A1703">
            <v>37838</v>
          </cell>
          <cell r="B1703" t="str">
            <v>K709</v>
          </cell>
          <cell r="E1703">
            <v>41612660.289999999</v>
          </cell>
        </row>
        <row r="1704">
          <cell r="A1704">
            <v>37839</v>
          </cell>
          <cell r="B1704" t="str">
            <v>K709</v>
          </cell>
          <cell r="E1704">
            <v>41570740.670000002</v>
          </cell>
        </row>
        <row r="1705">
          <cell r="A1705">
            <v>37840</v>
          </cell>
          <cell r="B1705" t="str">
            <v>K709</v>
          </cell>
          <cell r="E1705">
            <v>41672161.899999999</v>
          </cell>
        </row>
        <row r="1706">
          <cell r="A1706">
            <v>37841</v>
          </cell>
          <cell r="B1706" t="str">
            <v>K709</v>
          </cell>
          <cell r="E1706">
            <v>42034641.850000001</v>
          </cell>
        </row>
        <row r="1707">
          <cell r="A1707">
            <v>37844</v>
          </cell>
          <cell r="B1707" t="str">
            <v>K709</v>
          </cell>
          <cell r="E1707">
            <v>42194608.619999997</v>
          </cell>
        </row>
        <row r="1708">
          <cell r="A1708">
            <v>37845</v>
          </cell>
          <cell r="B1708" t="str">
            <v>K709</v>
          </cell>
          <cell r="E1708">
            <v>42343560.979999997</v>
          </cell>
        </row>
        <row r="1709">
          <cell r="A1709">
            <v>37846</v>
          </cell>
          <cell r="B1709" t="str">
            <v>K709</v>
          </cell>
          <cell r="E1709">
            <v>42379609.689999998</v>
          </cell>
        </row>
        <row r="1710">
          <cell r="A1710">
            <v>37847</v>
          </cell>
          <cell r="B1710" t="str">
            <v>K709</v>
          </cell>
          <cell r="E1710">
            <v>42511242.799999997</v>
          </cell>
        </row>
        <row r="1711">
          <cell r="A1711">
            <v>37848</v>
          </cell>
          <cell r="B1711" t="str">
            <v>K709</v>
          </cell>
          <cell r="E1711">
            <v>42409015.310000002</v>
          </cell>
        </row>
        <row r="1712">
          <cell r="A1712">
            <v>37851</v>
          </cell>
          <cell r="B1712" t="str">
            <v>K709</v>
          </cell>
          <cell r="E1712">
            <v>42466733.560000002</v>
          </cell>
        </row>
        <row r="1713">
          <cell r="A1713">
            <v>37852</v>
          </cell>
          <cell r="B1713" t="str">
            <v>K709</v>
          </cell>
          <cell r="E1713">
            <v>42771746.719999999</v>
          </cell>
        </row>
        <row r="1714">
          <cell r="A1714">
            <v>37853</v>
          </cell>
          <cell r="B1714" t="str">
            <v>K709</v>
          </cell>
          <cell r="E1714">
            <v>42994539.740000002</v>
          </cell>
        </row>
        <row r="1715">
          <cell r="A1715">
            <v>37854</v>
          </cell>
          <cell r="B1715" t="str">
            <v>K709</v>
          </cell>
          <cell r="E1715">
            <v>43119141.219999999</v>
          </cell>
        </row>
        <row r="1716">
          <cell r="A1716">
            <v>37855</v>
          </cell>
          <cell r="B1716" t="str">
            <v>K709</v>
          </cell>
          <cell r="E1716">
            <v>42807924.960000001</v>
          </cell>
        </row>
        <row r="1717">
          <cell r="A1717">
            <v>37858</v>
          </cell>
          <cell r="B1717" t="str">
            <v>K709</v>
          </cell>
          <cell r="E1717">
            <v>46937412.420000002</v>
          </cell>
        </row>
        <row r="1718">
          <cell r="A1718">
            <v>37859</v>
          </cell>
          <cell r="B1718" t="str">
            <v>K709</v>
          </cell>
          <cell r="E1718">
            <v>46948874.130000003</v>
          </cell>
        </row>
        <row r="1719">
          <cell r="A1719">
            <v>37860</v>
          </cell>
          <cell r="B1719" t="str">
            <v>K709</v>
          </cell>
          <cell r="E1719">
            <v>47051609.119999997</v>
          </cell>
        </row>
        <row r="1720">
          <cell r="A1720">
            <v>37861</v>
          </cell>
          <cell r="B1720" t="str">
            <v>K709</v>
          </cell>
          <cell r="E1720">
            <v>47137352.25</v>
          </cell>
        </row>
        <row r="1721">
          <cell r="A1721">
            <v>37862</v>
          </cell>
          <cell r="B1721" t="str">
            <v>K709</v>
          </cell>
          <cell r="E1721">
            <v>47148009.229999997</v>
          </cell>
        </row>
        <row r="1722">
          <cell r="A1722">
            <v>37834</v>
          </cell>
          <cell r="B1722" t="str">
            <v>LLCG</v>
          </cell>
          <cell r="E1722">
            <v>7131800.1500000004</v>
          </cell>
        </row>
        <row r="1723">
          <cell r="A1723">
            <v>37838</v>
          </cell>
          <cell r="B1723" t="str">
            <v>LLCG</v>
          </cell>
          <cell r="E1723">
            <v>7617244.6500000004</v>
          </cell>
        </row>
        <row r="1724">
          <cell r="A1724">
            <v>37839</v>
          </cell>
          <cell r="B1724" t="str">
            <v>LLCG</v>
          </cell>
          <cell r="E1724">
            <v>7585354.1200000001</v>
          </cell>
        </row>
        <row r="1725">
          <cell r="A1725">
            <v>37840</v>
          </cell>
          <cell r="B1725" t="str">
            <v>LLCG</v>
          </cell>
          <cell r="E1725">
            <v>7612670.0499999998</v>
          </cell>
        </row>
        <row r="1726">
          <cell r="A1726">
            <v>37841</v>
          </cell>
          <cell r="B1726" t="str">
            <v>LLCG</v>
          </cell>
          <cell r="E1726">
            <v>8724813.4299999997</v>
          </cell>
        </row>
        <row r="1727">
          <cell r="A1727">
            <v>37844</v>
          </cell>
          <cell r="B1727" t="str">
            <v>LLCG</v>
          </cell>
          <cell r="E1727">
            <v>8735196.5</v>
          </cell>
        </row>
        <row r="1728">
          <cell r="A1728">
            <v>37845</v>
          </cell>
          <cell r="B1728" t="str">
            <v>LLCG</v>
          </cell>
          <cell r="E1728">
            <v>8752984.5299999993</v>
          </cell>
        </row>
        <row r="1729">
          <cell r="A1729">
            <v>37846</v>
          </cell>
          <cell r="B1729" t="str">
            <v>LLCG</v>
          </cell>
          <cell r="E1729">
            <v>8771186.2699999996</v>
          </cell>
        </row>
        <row r="1730">
          <cell r="A1730">
            <v>37847</v>
          </cell>
          <cell r="B1730" t="str">
            <v>LLCG</v>
          </cell>
          <cell r="E1730">
            <v>8809263.9199999999</v>
          </cell>
        </row>
        <row r="1731">
          <cell r="A1731">
            <v>37848</v>
          </cell>
          <cell r="B1731" t="str">
            <v>LLCG</v>
          </cell>
          <cell r="E1731">
            <v>8841184.1799999997</v>
          </cell>
        </row>
        <row r="1732">
          <cell r="A1732">
            <v>37851</v>
          </cell>
          <cell r="B1732" t="str">
            <v>LLCG</v>
          </cell>
          <cell r="E1732">
            <v>8871543.8200000003</v>
          </cell>
        </row>
        <row r="1733">
          <cell r="A1733">
            <v>37852</v>
          </cell>
          <cell r="B1733" t="str">
            <v>LLCG</v>
          </cell>
          <cell r="E1733">
            <v>8899753.1699999999</v>
          </cell>
        </row>
        <row r="1734">
          <cell r="A1734">
            <v>37853</v>
          </cell>
          <cell r="B1734" t="str">
            <v>LLCG</v>
          </cell>
          <cell r="E1734">
            <v>8935440.4000000004</v>
          </cell>
        </row>
        <row r="1735">
          <cell r="A1735">
            <v>37854</v>
          </cell>
          <cell r="B1735" t="str">
            <v>LLCG</v>
          </cell>
          <cell r="E1735">
            <v>8968032.6300000008</v>
          </cell>
        </row>
        <row r="1736">
          <cell r="A1736">
            <v>37855</v>
          </cell>
          <cell r="B1736" t="str">
            <v>LLCG</v>
          </cell>
          <cell r="E1736">
            <v>8971451.1300000008</v>
          </cell>
        </row>
        <row r="1737">
          <cell r="A1737">
            <v>37858</v>
          </cell>
          <cell r="B1737" t="str">
            <v>LLCG</v>
          </cell>
          <cell r="E1737">
            <v>8945341.5899999999</v>
          </cell>
        </row>
        <row r="1738">
          <cell r="A1738">
            <v>37859</v>
          </cell>
          <cell r="B1738" t="str">
            <v>LLCG</v>
          </cell>
          <cell r="E1738">
            <v>8930208.6699999999</v>
          </cell>
        </row>
        <row r="1739">
          <cell r="A1739">
            <v>37860</v>
          </cell>
          <cell r="B1739" t="str">
            <v>LLCG</v>
          </cell>
          <cell r="E1739">
            <v>9003146.7699999996</v>
          </cell>
        </row>
        <row r="1740">
          <cell r="A1740">
            <v>37861</v>
          </cell>
          <cell r="B1740" t="str">
            <v>LLCG</v>
          </cell>
          <cell r="E1740">
            <v>8980728.4499999993</v>
          </cell>
        </row>
        <row r="1741">
          <cell r="A1741">
            <v>37862</v>
          </cell>
          <cell r="B1741" t="str">
            <v>LLCG</v>
          </cell>
          <cell r="E1741">
            <v>9036700.3200000003</v>
          </cell>
        </row>
        <row r="1742">
          <cell r="A1742">
            <v>37834</v>
          </cell>
          <cell r="B1742" t="str">
            <v>MSMFH</v>
          </cell>
          <cell r="E1742">
            <v>9138435.4600000009</v>
          </cell>
        </row>
        <row r="1743">
          <cell r="A1743">
            <v>37838</v>
          </cell>
          <cell r="B1743" t="str">
            <v>MSMFH</v>
          </cell>
          <cell r="E1743">
            <v>9146849.5299999993</v>
          </cell>
        </row>
        <row r="1744">
          <cell r="A1744">
            <v>37839</v>
          </cell>
          <cell r="B1744" t="str">
            <v>MSMFH</v>
          </cell>
          <cell r="E1744">
            <v>9153663.2300000004</v>
          </cell>
        </row>
        <row r="1745">
          <cell r="A1745">
            <v>37840</v>
          </cell>
          <cell r="B1745" t="str">
            <v>MSMFH</v>
          </cell>
          <cell r="E1745">
            <v>9169277.75</v>
          </cell>
        </row>
        <row r="1746">
          <cell r="A1746">
            <v>37841</v>
          </cell>
          <cell r="B1746" t="str">
            <v>MSMFH</v>
          </cell>
          <cell r="E1746">
            <v>9198274.3599999994</v>
          </cell>
        </row>
        <row r="1747">
          <cell r="A1747">
            <v>37844</v>
          </cell>
          <cell r="B1747" t="str">
            <v>MSMFH</v>
          </cell>
          <cell r="E1747">
            <v>9205910.4800000004</v>
          </cell>
        </row>
        <row r="1748">
          <cell r="A1748">
            <v>37845</v>
          </cell>
          <cell r="B1748" t="str">
            <v>MSMFH</v>
          </cell>
          <cell r="E1748">
            <v>9208977.5</v>
          </cell>
        </row>
        <row r="1749">
          <cell r="A1749">
            <v>37846</v>
          </cell>
          <cell r="B1749" t="str">
            <v>MSMFH</v>
          </cell>
          <cell r="E1749">
            <v>9180387.1799999997</v>
          </cell>
        </row>
        <row r="1750">
          <cell r="A1750">
            <v>37847</v>
          </cell>
          <cell r="B1750" t="str">
            <v>MSMFH</v>
          </cell>
          <cell r="E1750">
            <v>9323604.3000000007</v>
          </cell>
        </row>
        <row r="1751">
          <cell r="A1751">
            <v>37848</v>
          </cell>
          <cell r="B1751" t="str">
            <v>MSMFH</v>
          </cell>
          <cell r="E1751">
            <v>9309570.2300000004</v>
          </cell>
        </row>
        <row r="1752">
          <cell r="A1752">
            <v>37851</v>
          </cell>
          <cell r="B1752" t="str">
            <v>MSMFH</v>
          </cell>
          <cell r="E1752">
            <v>9349769.75</v>
          </cell>
        </row>
        <row r="1753">
          <cell r="A1753">
            <v>37852</v>
          </cell>
          <cell r="B1753" t="str">
            <v>MSMFH</v>
          </cell>
          <cell r="E1753">
            <v>9404134.5399999991</v>
          </cell>
        </row>
        <row r="1754">
          <cell r="A1754">
            <v>37853</v>
          </cell>
          <cell r="B1754" t="str">
            <v>MSMFH</v>
          </cell>
          <cell r="E1754">
            <v>9400426.5099999998</v>
          </cell>
        </row>
        <row r="1755">
          <cell r="A1755">
            <v>37854</v>
          </cell>
          <cell r="B1755" t="str">
            <v>MSMFH</v>
          </cell>
          <cell r="E1755">
            <v>9393599.2699999996</v>
          </cell>
        </row>
        <row r="1756">
          <cell r="A1756">
            <v>37855</v>
          </cell>
          <cell r="B1756" t="str">
            <v>MSMFH</v>
          </cell>
          <cell r="E1756">
            <v>9351518.3900000006</v>
          </cell>
        </row>
        <row r="1757">
          <cell r="A1757">
            <v>37858</v>
          </cell>
          <cell r="B1757" t="str">
            <v>MSMFH</v>
          </cell>
          <cell r="E1757">
            <v>9221522.4900000002</v>
          </cell>
        </row>
        <row r="1758">
          <cell r="A1758">
            <v>37859</v>
          </cell>
          <cell r="B1758" t="str">
            <v>MSMFH</v>
          </cell>
          <cell r="E1758">
            <v>9130281.0600000005</v>
          </cell>
        </row>
        <row r="1759">
          <cell r="A1759">
            <v>37860</v>
          </cell>
          <cell r="B1759" t="str">
            <v>MSMFH</v>
          </cell>
          <cell r="E1759">
            <v>9224425.5199999996</v>
          </cell>
        </row>
        <row r="1760">
          <cell r="A1760">
            <v>37861</v>
          </cell>
          <cell r="B1760" t="str">
            <v>MSMFH</v>
          </cell>
          <cell r="E1760">
            <v>9273658.0800000001</v>
          </cell>
        </row>
        <row r="1761">
          <cell r="A1761">
            <v>37862</v>
          </cell>
          <cell r="B1761" t="str">
            <v>MSMFH</v>
          </cell>
          <cell r="E1761">
            <v>9259386.2200000007</v>
          </cell>
        </row>
        <row r="1762">
          <cell r="A1762">
            <v>37834</v>
          </cell>
          <cell r="B1762" t="str">
            <v>MSMFU</v>
          </cell>
          <cell r="E1762">
            <v>6037183.1699999999</v>
          </cell>
        </row>
        <row r="1763">
          <cell r="A1763">
            <v>37838</v>
          </cell>
          <cell r="B1763" t="str">
            <v>MSMFU</v>
          </cell>
          <cell r="E1763">
            <v>6004204.1699999999</v>
          </cell>
        </row>
        <row r="1764">
          <cell r="A1764">
            <v>37839</v>
          </cell>
          <cell r="B1764" t="str">
            <v>MSMFU</v>
          </cell>
          <cell r="E1764">
            <v>5959579.1699999999</v>
          </cell>
        </row>
        <row r="1765">
          <cell r="A1765">
            <v>37840</v>
          </cell>
          <cell r="B1765" t="str">
            <v>MSMFU</v>
          </cell>
          <cell r="E1765">
            <v>5951963.1699999999</v>
          </cell>
        </row>
        <row r="1766">
          <cell r="A1766">
            <v>37841</v>
          </cell>
          <cell r="B1766" t="str">
            <v>MSMFU</v>
          </cell>
          <cell r="E1766">
            <v>6000945.9500000002</v>
          </cell>
        </row>
        <row r="1767">
          <cell r="A1767">
            <v>37844</v>
          </cell>
          <cell r="B1767" t="str">
            <v>MSMFU</v>
          </cell>
          <cell r="E1767">
            <v>6043769.2199999997</v>
          </cell>
        </row>
        <row r="1768">
          <cell r="A1768">
            <v>37845</v>
          </cell>
          <cell r="B1768" t="str">
            <v>MSMFU</v>
          </cell>
          <cell r="E1768">
            <v>6042417.54</v>
          </cell>
        </row>
        <row r="1769">
          <cell r="A1769">
            <v>37846</v>
          </cell>
          <cell r="B1769" t="str">
            <v>MSMFU</v>
          </cell>
          <cell r="E1769">
            <v>6034907.5899999999</v>
          </cell>
        </row>
        <row r="1770">
          <cell r="A1770">
            <v>37847</v>
          </cell>
          <cell r="B1770" t="str">
            <v>MSMFU</v>
          </cell>
          <cell r="E1770">
            <v>6007512.0899999999</v>
          </cell>
        </row>
        <row r="1771">
          <cell r="A1771">
            <v>37848</v>
          </cell>
          <cell r="B1771" t="str">
            <v>MSMFU</v>
          </cell>
          <cell r="E1771">
            <v>6007554.3200000003</v>
          </cell>
        </row>
        <row r="1772">
          <cell r="A1772">
            <v>37851</v>
          </cell>
          <cell r="B1772" t="str">
            <v>MSMFU</v>
          </cell>
          <cell r="E1772">
            <v>6018978.2400000002</v>
          </cell>
        </row>
        <row r="1773">
          <cell r="A1773">
            <v>37852</v>
          </cell>
          <cell r="B1773" t="str">
            <v>MSMFU</v>
          </cell>
          <cell r="E1773">
            <v>6064209.2400000002</v>
          </cell>
        </row>
        <row r="1774">
          <cell r="A1774">
            <v>37853</v>
          </cell>
          <cell r="B1774" t="str">
            <v>MSMFU</v>
          </cell>
          <cell r="E1774">
            <v>6087418.7400000002</v>
          </cell>
        </row>
        <row r="1775">
          <cell r="A1775">
            <v>37854</v>
          </cell>
          <cell r="B1775" t="str">
            <v>MSMFU</v>
          </cell>
          <cell r="E1775">
            <v>6146976.7400000002</v>
          </cell>
        </row>
        <row r="1776">
          <cell r="A1776">
            <v>37855</v>
          </cell>
          <cell r="B1776" t="str">
            <v>MSMFU</v>
          </cell>
          <cell r="E1776">
            <v>6132394.1799999997</v>
          </cell>
        </row>
        <row r="1777">
          <cell r="A1777">
            <v>37858</v>
          </cell>
          <cell r="B1777" t="str">
            <v>MSMFU</v>
          </cell>
          <cell r="E1777">
            <v>6103980.1799999997</v>
          </cell>
        </row>
        <row r="1778">
          <cell r="A1778">
            <v>37859</v>
          </cell>
          <cell r="B1778" t="str">
            <v>MSMFU</v>
          </cell>
          <cell r="E1778">
            <v>6073150.6799999997</v>
          </cell>
        </row>
        <row r="1779">
          <cell r="A1779">
            <v>37860</v>
          </cell>
          <cell r="B1779" t="str">
            <v>MSMFU</v>
          </cell>
          <cell r="E1779">
            <v>6075036.0099999998</v>
          </cell>
        </row>
        <row r="1780">
          <cell r="A1780">
            <v>37861</v>
          </cell>
          <cell r="B1780" t="str">
            <v>MSMFU</v>
          </cell>
          <cell r="E1780">
            <v>6112851.8799999999</v>
          </cell>
        </row>
        <row r="1781">
          <cell r="A1781">
            <v>37862</v>
          </cell>
          <cell r="B1781" t="str">
            <v>MSMFU</v>
          </cell>
          <cell r="E1781">
            <v>6130403.7999999998</v>
          </cell>
        </row>
        <row r="1782">
          <cell r="A1782">
            <v>37834</v>
          </cell>
          <cell r="B1782" t="str">
            <v>MSMFW</v>
          </cell>
          <cell r="E1782">
            <v>5513760.6200000001</v>
          </cell>
        </row>
        <row r="1783">
          <cell r="A1783">
            <v>37838</v>
          </cell>
          <cell r="B1783" t="str">
            <v>MSMFW</v>
          </cell>
          <cell r="E1783">
            <v>5485610.8200000003</v>
          </cell>
        </row>
        <row r="1784">
          <cell r="A1784">
            <v>37839</v>
          </cell>
          <cell r="B1784" t="str">
            <v>MSMFW</v>
          </cell>
          <cell r="E1784">
            <v>5421311.0499999998</v>
          </cell>
        </row>
        <row r="1785">
          <cell r="A1785">
            <v>37840</v>
          </cell>
          <cell r="B1785" t="str">
            <v>MSMFW</v>
          </cell>
          <cell r="E1785">
            <v>5440744.4800000004</v>
          </cell>
        </row>
        <row r="1786">
          <cell r="A1786">
            <v>37841</v>
          </cell>
          <cell r="B1786" t="str">
            <v>MSMFW</v>
          </cell>
          <cell r="E1786">
            <v>5450156.7400000002</v>
          </cell>
        </row>
        <row r="1787">
          <cell r="A1787">
            <v>37844</v>
          </cell>
          <cell r="B1787" t="str">
            <v>MSMFW</v>
          </cell>
          <cell r="E1787">
            <v>5455388.7999999998</v>
          </cell>
        </row>
        <row r="1788">
          <cell r="A1788">
            <v>37845</v>
          </cell>
          <cell r="B1788" t="str">
            <v>MSMFW</v>
          </cell>
          <cell r="E1788">
            <v>5471540.3200000003</v>
          </cell>
        </row>
        <row r="1789">
          <cell r="A1789">
            <v>37846</v>
          </cell>
          <cell r="B1789" t="str">
            <v>MSMFW</v>
          </cell>
          <cell r="E1789">
            <v>5507144.54</v>
          </cell>
        </row>
        <row r="1790">
          <cell r="A1790">
            <v>37847</v>
          </cell>
          <cell r="B1790" t="str">
            <v>MSMFW</v>
          </cell>
          <cell r="E1790">
            <v>5537823.5800000001</v>
          </cell>
        </row>
        <row r="1791">
          <cell r="A1791">
            <v>37848</v>
          </cell>
          <cell r="B1791" t="str">
            <v>MSMFW</v>
          </cell>
          <cell r="E1791">
            <v>5513210.5</v>
          </cell>
        </row>
        <row r="1792">
          <cell r="A1792">
            <v>37851</v>
          </cell>
          <cell r="B1792" t="str">
            <v>MSMFW</v>
          </cell>
          <cell r="E1792">
            <v>5499407.0999999996</v>
          </cell>
        </row>
        <row r="1793">
          <cell r="A1793">
            <v>37852</v>
          </cell>
          <cell r="B1793" t="str">
            <v>MSMFW</v>
          </cell>
          <cell r="E1793">
            <v>5513393.9699999997</v>
          </cell>
        </row>
        <row r="1794">
          <cell r="A1794">
            <v>37853</v>
          </cell>
          <cell r="B1794" t="str">
            <v>MSMFW</v>
          </cell>
          <cell r="E1794">
            <v>5573535.7699999996</v>
          </cell>
        </row>
        <row r="1795">
          <cell r="A1795">
            <v>37854</v>
          </cell>
          <cell r="B1795" t="str">
            <v>MSMFW</v>
          </cell>
          <cell r="E1795">
            <v>5619478.1100000003</v>
          </cell>
        </row>
        <row r="1796">
          <cell r="A1796">
            <v>37855</v>
          </cell>
          <cell r="B1796" t="str">
            <v>MSMFW</v>
          </cell>
          <cell r="E1796">
            <v>5620981.6900000004</v>
          </cell>
        </row>
        <row r="1797">
          <cell r="A1797">
            <v>37858</v>
          </cell>
          <cell r="B1797" t="str">
            <v>MSMFW</v>
          </cell>
          <cell r="E1797">
            <v>5605748.6900000004</v>
          </cell>
        </row>
        <row r="1798">
          <cell r="A1798">
            <v>37859</v>
          </cell>
          <cell r="B1798" t="str">
            <v>MSMFW</v>
          </cell>
          <cell r="E1798">
            <v>5604673.0300000003</v>
          </cell>
        </row>
        <row r="1799">
          <cell r="A1799">
            <v>37860</v>
          </cell>
          <cell r="B1799" t="str">
            <v>MSMFW</v>
          </cell>
          <cell r="E1799">
            <v>5567044.6900000004</v>
          </cell>
        </row>
        <row r="1800">
          <cell r="A1800">
            <v>37861</v>
          </cell>
          <cell r="B1800" t="str">
            <v>MSMFW</v>
          </cell>
          <cell r="E1800">
            <v>5582599.4100000001</v>
          </cell>
        </row>
        <row r="1801">
          <cell r="A1801">
            <v>37862</v>
          </cell>
          <cell r="B1801" t="str">
            <v>MSMFW</v>
          </cell>
          <cell r="E1801">
            <v>5595860.29</v>
          </cell>
        </row>
        <row r="1802">
          <cell r="A1802">
            <v>37834</v>
          </cell>
          <cell r="B1802" t="str">
            <v>MUEM</v>
          </cell>
          <cell r="E1802">
            <v>29856186.670000002</v>
          </cell>
        </row>
        <row r="1803">
          <cell r="A1803">
            <v>37838</v>
          </cell>
          <cell r="B1803" t="str">
            <v>MUEM</v>
          </cell>
          <cell r="E1803">
            <v>29951096.850000001</v>
          </cell>
        </row>
        <row r="1804">
          <cell r="A1804">
            <v>37839</v>
          </cell>
          <cell r="B1804" t="str">
            <v>MUEM</v>
          </cell>
          <cell r="E1804">
            <v>29581983.18</v>
          </cell>
        </row>
        <row r="1805">
          <cell r="A1805">
            <v>37840</v>
          </cell>
          <cell r="B1805" t="str">
            <v>MUEM</v>
          </cell>
          <cell r="E1805">
            <v>29454731.5</v>
          </cell>
        </row>
        <row r="1806">
          <cell r="A1806">
            <v>37841</v>
          </cell>
          <cell r="B1806" t="str">
            <v>MUEM</v>
          </cell>
          <cell r="E1806">
            <v>29451618.030000001</v>
          </cell>
        </row>
        <row r="1807">
          <cell r="A1807">
            <v>37844</v>
          </cell>
          <cell r="B1807" t="str">
            <v>MUEM</v>
          </cell>
          <cell r="E1807">
            <v>29428209.600000001</v>
          </cell>
        </row>
        <row r="1808">
          <cell r="A1808">
            <v>37845</v>
          </cell>
          <cell r="B1808" t="str">
            <v>MUEM</v>
          </cell>
          <cell r="E1808">
            <v>29478297.399999999</v>
          </cell>
        </row>
        <row r="1809">
          <cell r="A1809">
            <v>37846</v>
          </cell>
          <cell r="B1809" t="str">
            <v>MUEM</v>
          </cell>
          <cell r="E1809">
            <v>29879383.149999999</v>
          </cell>
        </row>
        <row r="1810">
          <cell r="A1810">
            <v>37847</v>
          </cell>
          <cell r="B1810" t="str">
            <v>MUEM</v>
          </cell>
          <cell r="E1810">
            <v>30483456.469999999</v>
          </cell>
        </row>
        <row r="1811">
          <cell r="A1811">
            <v>37848</v>
          </cell>
          <cell r="B1811" t="str">
            <v>MUEM</v>
          </cell>
          <cell r="E1811">
            <v>30365635.59</v>
          </cell>
        </row>
        <row r="1812">
          <cell r="A1812">
            <v>37851</v>
          </cell>
          <cell r="B1812" t="str">
            <v>MUEM</v>
          </cell>
          <cell r="E1812">
            <v>30642478</v>
          </cell>
        </row>
        <row r="1813">
          <cell r="A1813">
            <v>37852</v>
          </cell>
          <cell r="B1813" t="str">
            <v>MUEM</v>
          </cell>
          <cell r="E1813">
            <v>31169906.370000001</v>
          </cell>
        </row>
        <row r="1814">
          <cell r="A1814">
            <v>37853</v>
          </cell>
          <cell r="B1814" t="str">
            <v>MUEM</v>
          </cell>
          <cell r="E1814">
            <v>31374505.73</v>
          </cell>
        </row>
        <row r="1815">
          <cell r="A1815">
            <v>37854</v>
          </cell>
          <cell r="B1815" t="str">
            <v>MUEM</v>
          </cell>
          <cell r="E1815">
            <v>31994633.100000001</v>
          </cell>
        </row>
        <row r="1816">
          <cell r="A1816">
            <v>37855</v>
          </cell>
          <cell r="B1816" t="str">
            <v>MUEM</v>
          </cell>
          <cell r="E1816">
            <v>32217063.460000001</v>
          </cell>
        </row>
        <row r="1817">
          <cell r="A1817">
            <v>37858</v>
          </cell>
          <cell r="B1817" t="str">
            <v>MUEM</v>
          </cell>
          <cell r="E1817">
            <v>31786655</v>
          </cell>
        </row>
        <row r="1818">
          <cell r="A1818">
            <v>37859</v>
          </cell>
          <cell r="B1818" t="str">
            <v>MUEM</v>
          </cell>
          <cell r="E1818">
            <v>31499628.82</v>
          </cell>
        </row>
        <row r="1819">
          <cell r="A1819">
            <v>37860</v>
          </cell>
          <cell r="B1819" t="str">
            <v>MUEM</v>
          </cell>
          <cell r="E1819">
            <v>31933158.280000001</v>
          </cell>
        </row>
        <row r="1820">
          <cell r="A1820">
            <v>37861</v>
          </cell>
          <cell r="B1820" t="str">
            <v>MUEM</v>
          </cell>
          <cell r="E1820">
            <v>31840224.550000001</v>
          </cell>
        </row>
        <row r="1821">
          <cell r="A1821">
            <v>37862</v>
          </cell>
          <cell r="B1821" t="str">
            <v>MUEM</v>
          </cell>
          <cell r="E1821">
            <v>31888376.23</v>
          </cell>
        </row>
        <row r="1822">
          <cell r="A1822">
            <v>37834</v>
          </cell>
          <cell r="B1822" t="str">
            <v>MXAE</v>
          </cell>
          <cell r="E1822">
            <v>299359299.47000003</v>
          </cell>
        </row>
        <row r="1823">
          <cell r="A1823">
            <v>37838</v>
          </cell>
          <cell r="B1823" t="str">
            <v>MXAE</v>
          </cell>
          <cell r="E1823">
            <v>294477419.17000002</v>
          </cell>
        </row>
        <row r="1824">
          <cell r="A1824">
            <v>37839</v>
          </cell>
          <cell r="B1824" t="str">
            <v>MXAE</v>
          </cell>
          <cell r="E1824">
            <v>294655351.77999997</v>
          </cell>
        </row>
        <row r="1825">
          <cell r="A1825">
            <v>37840</v>
          </cell>
          <cell r="B1825" t="str">
            <v>MXAE</v>
          </cell>
          <cell r="E1825">
            <v>293142183.74000001</v>
          </cell>
        </row>
        <row r="1826">
          <cell r="A1826">
            <v>37841</v>
          </cell>
          <cell r="B1826" t="str">
            <v>MXAE</v>
          </cell>
          <cell r="E1826">
            <v>292947211</v>
          </cell>
        </row>
        <row r="1827">
          <cell r="A1827">
            <v>37844</v>
          </cell>
          <cell r="B1827" t="str">
            <v>MXAE</v>
          </cell>
          <cell r="E1827">
            <v>292180252.20999998</v>
          </cell>
        </row>
        <row r="1828">
          <cell r="A1828">
            <v>37845</v>
          </cell>
          <cell r="B1828" t="str">
            <v>MXAE</v>
          </cell>
          <cell r="E1828">
            <v>295380307.06999999</v>
          </cell>
        </row>
        <row r="1829">
          <cell r="A1829">
            <v>37846</v>
          </cell>
          <cell r="B1829" t="str">
            <v>MXAE</v>
          </cell>
          <cell r="E1829">
            <v>293677456.95999998</v>
          </cell>
        </row>
        <row r="1830">
          <cell r="A1830">
            <v>37847</v>
          </cell>
          <cell r="B1830" t="str">
            <v>MXAE</v>
          </cell>
          <cell r="E1830">
            <v>296502624.88999999</v>
          </cell>
        </row>
        <row r="1831">
          <cell r="A1831">
            <v>37848</v>
          </cell>
          <cell r="B1831" t="str">
            <v>MXAE</v>
          </cell>
          <cell r="E1831">
            <v>295251689.75999999</v>
          </cell>
        </row>
        <row r="1832">
          <cell r="A1832">
            <v>37851</v>
          </cell>
          <cell r="B1832" t="str">
            <v>MXAE</v>
          </cell>
          <cell r="E1832">
            <v>300178798.31999999</v>
          </cell>
        </row>
        <row r="1833">
          <cell r="A1833">
            <v>37852</v>
          </cell>
          <cell r="B1833" t="str">
            <v>MXAE</v>
          </cell>
          <cell r="E1833">
            <v>304251850.69</v>
          </cell>
        </row>
        <row r="1834">
          <cell r="A1834">
            <v>37853</v>
          </cell>
          <cell r="B1834" t="str">
            <v>MXAE</v>
          </cell>
          <cell r="E1834">
            <v>303870687.32999998</v>
          </cell>
        </row>
        <row r="1835">
          <cell r="A1835">
            <v>37854</v>
          </cell>
          <cell r="B1835" t="str">
            <v>MXAE</v>
          </cell>
          <cell r="E1835">
            <v>306153468.25999999</v>
          </cell>
        </row>
        <row r="1836">
          <cell r="A1836">
            <v>37855</v>
          </cell>
          <cell r="B1836" t="str">
            <v>MXAE</v>
          </cell>
          <cell r="E1836">
            <v>303840516.52999997</v>
          </cell>
        </row>
        <row r="1837">
          <cell r="A1837">
            <v>37858</v>
          </cell>
          <cell r="B1837" t="str">
            <v>MXAE</v>
          </cell>
          <cell r="E1837">
            <v>300310473.69999999</v>
          </cell>
        </row>
        <row r="1838">
          <cell r="A1838">
            <v>37859</v>
          </cell>
          <cell r="B1838" t="str">
            <v>MXAE</v>
          </cell>
          <cell r="E1838">
            <v>299327754.31999999</v>
          </cell>
        </row>
        <row r="1839">
          <cell r="A1839">
            <v>37860</v>
          </cell>
          <cell r="B1839" t="str">
            <v>MXAE</v>
          </cell>
          <cell r="E1839">
            <v>302316078.14999998</v>
          </cell>
        </row>
        <row r="1840">
          <cell r="A1840">
            <v>37861</v>
          </cell>
          <cell r="B1840" t="str">
            <v>MXAE</v>
          </cell>
          <cell r="E1840">
            <v>303928843.24000001</v>
          </cell>
        </row>
        <row r="1841">
          <cell r="A1841">
            <v>37862</v>
          </cell>
          <cell r="B1841" t="str">
            <v>MXAE</v>
          </cell>
          <cell r="E1841">
            <v>303341663.93000001</v>
          </cell>
        </row>
        <row r="1842">
          <cell r="A1842">
            <v>37834</v>
          </cell>
          <cell r="B1842" t="str">
            <v>SSTB</v>
          </cell>
          <cell r="E1842">
            <v>33969202.32</v>
          </cell>
        </row>
        <row r="1843">
          <cell r="A1843">
            <v>37838</v>
          </cell>
          <cell r="B1843" t="str">
            <v>SSTB</v>
          </cell>
          <cell r="E1843">
            <v>33952635.200000003</v>
          </cell>
        </row>
        <row r="1844">
          <cell r="A1844">
            <v>37839</v>
          </cell>
          <cell r="B1844" t="str">
            <v>SSTB</v>
          </cell>
          <cell r="E1844">
            <v>33987342.439999998</v>
          </cell>
        </row>
        <row r="1845">
          <cell r="A1845">
            <v>37840</v>
          </cell>
          <cell r="B1845" t="str">
            <v>SSTB</v>
          </cell>
          <cell r="E1845">
            <v>34026873.159999996</v>
          </cell>
        </row>
        <row r="1846">
          <cell r="A1846">
            <v>37841</v>
          </cell>
          <cell r="B1846" t="str">
            <v>SSTB</v>
          </cell>
          <cell r="E1846">
            <v>34187405.530000001</v>
          </cell>
        </row>
        <row r="1847">
          <cell r="A1847">
            <v>37844</v>
          </cell>
          <cell r="B1847" t="str">
            <v>SSTB</v>
          </cell>
          <cell r="E1847">
            <v>34140113.649999999</v>
          </cell>
        </row>
        <row r="1848">
          <cell r="A1848">
            <v>37845</v>
          </cell>
          <cell r="B1848" t="str">
            <v>SSTB</v>
          </cell>
          <cell r="E1848">
            <v>34180491.880000003</v>
          </cell>
        </row>
        <row r="1849">
          <cell r="A1849">
            <v>37846</v>
          </cell>
          <cell r="B1849" t="str">
            <v>SSTB</v>
          </cell>
          <cell r="E1849">
            <v>34184231.859999999</v>
          </cell>
        </row>
        <row r="1850">
          <cell r="A1850">
            <v>37847</v>
          </cell>
          <cell r="B1850" t="str">
            <v>SSTB</v>
          </cell>
          <cell r="E1850">
            <v>34521271.439999998</v>
          </cell>
        </row>
        <row r="1851">
          <cell r="A1851">
            <v>37848</v>
          </cell>
          <cell r="B1851" t="str">
            <v>SSTB</v>
          </cell>
          <cell r="E1851">
            <v>34490387.009999998</v>
          </cell>
        </row>
        <row r="1852">
          <cell r="A1852">
            <v>37851</v>
          </cell>
          <cell r="B1852" t="str">
            <v>SSTB</v>
          </cell>
          <cell r="E1852">
            <v>34569375.859999999</v>
          </cell>
        </row>
        <row r="1853">
          <cell r="A1853">
            <v>37852</v>
          </cell>
          <cell r="B1853" t="str">
            <v>SSTB</v>
          </cell>
          <cell r="E1853">
            <v>34677832.75</v>
          </cell>
        </row>
        <row r="1854">
          <cell r="A1854">
            <v>37853</v>
          </cell>
          <cell r="B1854" t="str">
            <v>SSTB</v>
          </cell>
          <cell r="E1854">
            <v>34822007.579999998</v>
          </cell>
        </row>
        <row r="1855">
          <cell r="A1855">
            <v>37854</v>
          </cell>
          <cell r="B1855" t="str">
            <v>SSTB</v>
          </cell>
          <cell r="E1855">
            <v>34685252.049999997</v>
          </cell>
        </row>
        <row r="1856">
          <cell r="A1856">
            <v>37855</v>
          </cell>
          <cell r="B1856" t="str">
            <v>SSTB</v>
          </cell>
          <cell r="E1856">
            <v>34706292.969999999</v>
          </cell>
        </row>
        <row r="1857">
          <cell r="A1857">
            <v>37858</v>
          </cell>
          <cell r="B1857" t="str">
            <v>SSTB</v>
          </cell>
          <cell r="E1857">
            <v>34709058.68</v>
          </cell>
        </row>
        <row r="1858">
          <cell r="A1858">
            <v>37859</v>
          </cell>
          <cell r="B1858" t="str">
            <v>SSTB</v>
          </cell>
          <cell r="E1858">
            <v>34720655.18</v>
          </cell>
        </row>
        <row r="1859">
          <cell r="A1859">
            <v>37860</v>
          </cell>
          <cell r="B1859" t="str">
            <v>SSTB</v>
          </cell>
          <cell r="E1859">
            <v>34640473.619999997</v>
          </cell>
        </row>
        <row r="1860">
          <cell r="A1860">
            <v>37861</v>
          </cell>
          <cell r="B1860" t="str">
            <v>SSTB</v>
          </cell>
          <cell r="E1860">
            <v>34580550.530000001</v>
          </cell>
        </row>
        <row r="1861">
          <cell r="A1861">
            <v>37862</v>
          </cell>
          <cell r="B1861" t="str">
            <v>SSTB</v>
          </cell>
          <cell r="E1861">
            <v>34690281.590000004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ebitda new (2)"/>
      <sheetName val="ebitda new"/>
      <sheetName val="Sheet2"/>
      <sheetName val="Sheet3"/>
      <sheetName val="smc_ebitda"/>
      <sheetName val="DL129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enario PivotTable 7"/>
      <sheetName val="Assumptions"/>
      <sheetName val="DATA"/>
      <sheetName val="DATA nosales"/>
      <sheetName val="Pg 4"/>
      <sheetName val="Pg 4 no sales"/>
      <sheetName val="model"/>
      <sheetName val="Graphs"/>
      <sheetName val="Graphs (2)"/>
      <sheetName val="Graphs nosales"/>
      <sheetName val="Diffs"/>
      <sheetName val="Diffs (2)"/>
      <sheetName val="Amort DSC"/>
      <sheetName val="Cover"/>
      <sheetName val="Pg 1"/>
      <sheetName val="Pg 2"/>
      <sheetName val="Pg 2 (2)"/>
      <sheetName val="Pg 3"/>
      <sheetName val="Scenario PivotTable 6"/>
      <sheetName val="Sheet2"/>
      <sheetName val="Sheet1"/>
      <sheetName val="Mthly Red Rates"/>
      <sheetName val="Interest Plan"/>
      <sheetName val="Assets"/>
    </sheetNames>
    <sheetDataSet>
      <sheetData sheetId="0" refreshError="1"/>
      <sheetData sheetId="1" refreshError="1">
        <row r="1">
          <cell r="A1" t="str">
            <v>Mackenzie Financial Corporation</v>
          </cell>
        </row>
        <row r="131">
          <cell r="F131" t="b">
            <v>0</v>
          </cell>
        </row>
        <row r="132">
          <cell r="F132">
            <v>1</v>
          </cell>
        </row>
        <row r="139">
          <cell r="B139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Sec Inv"/>
      <sheetName val="Trades"/>
      <sheetName val="GL"/>
      <sheetName val="Daily"/>
      <sheetName val="Submit"/>
      <sheetName val="Version"/>
      <sheetName val="Submit Instructions"/>
    </sheetNames>
    <sheetDataSet>
      <sheetData sheetId="0"/>
      <sheetData sheetId="1" refreshError="1"/>
      <sheetData sheetId="2" refreshError="1"/>
      <sheetData sheetId="3" refreshError="1"/>
      <sheetData sheetId="4">
        <row r="7">
          <cell r="H7">
            <v>-20</v>
          </cell>
        </row>
        <row r="10">
          <cell r="H10">
            <v>0</v>
          </cell>
        </row>
        <row r="13">
          <cell r="H13">
            <v>0</v>
          </cell>
        </row>
        <row r="16">
          <cell r="H16">
            <v>0</v>
          </cell>
        </row>
        <row r="19">
          <cell r="H19">
            <v>0</v>
          </cell>
        </row>
        <row r="22">
          <cell r="H22">
            <v>0</v>
          </cell>
        </row>
        <row r="24">
          <cell r="H24">
            <v>0</v>
          </cell>
        </row>
        <row r="27">
          <cell r="H27">
            <v>0</v>
          </cell>
        </row>
        <row r="30">
          <cell r="H30">
            <v>0</v>
          </cell>
        </row>
        <row r="33">
          <cell r="H33">
            <v>0</v>
          </cell>
        </row>
        <row r="36">
          <cell r="H36">
            <v>0</v>
          </cell>
        </row>
        <row r="39">
          <cell r="H39">
            <v>0</v>
          </cell>
        </row>
        <row r="42">
          <cell r="H42">
            <v>0</v>
          </cell>
        </row>
        <row r="45">
          <cell r="H45">
            <v>0</v>
          </cell>
        </row>
        <row r="48">
          <cell r="H48">
            <v>0</v>
          </cell>
        </row>
        <row r="51">
          <cell r="H51">
            <v>0</v>
          </cell>
        </row>
        <row r="55">
          <cell r="H55">
            <v>0</v>
          </cell>
        </row>
        <row r="58">
          <cell r="H58">
            <v>0</v>
          </cell>
        </row>
        <row r="59">
          <cell r="H59">
            <v>1.06</v>
          </cell>
        </row>
        <row r="60">
          <cell r="H60">
            <v>0</v>
          </cell>
        </row>
        <row r="61">
          <cell r="H61">
            <v>-1.57</v>
          </cell>
        </row>
        <row r="62">
          <cell r="H62">
            <v>1.37</v>
          </cell>
        </row>
        <row r="63">
          <cell r="H63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70">
          <cell r="H70">
            <v>0</v>
          </cell>
        </row>
        <row r="71">
          <cell r="H71">
            <v>2.06</v>
          </cell>
        </row>
        <row r="72">
          <cell r="H72">
            <v>-1.27</v>
          </cell>
        </row>
        <row r="73">
          <cell r="H73">
            <v>-1.81</v>
          </cell>
        </row>
        <row r="74">
          <cell r="H74">
            <v>2.14</v>
          </cell>
        </row>
        <row r="75">
          <cell r="H75">
            <v>1.05</v>
          </cell>
        </row>
        <row r="76">
          <cell r="H76">
            <v>0</v>
          </cell>
        </row>
        <row r="77">
          <cell r="H77">
            <v>0</v>
          </cell>
        </row>
        <row r="78">
          <cell r="H78">
            <v>-1.42</v>
          </cell>
        </row>
        <row r="79">
          <cell r="H79">
            <v>-1.1299999999999999</v>
          </cell>
        </row>
        <row r="82">
          <cell r="H82">
            <v>0</v>
          </cell>
        </row>
        <row r="83">
          <cell r="H83">
            <v>1.93</v>
          </cell>
        </row>
        <row r="84">
          <cell r="H84">
            <v>-1.42</v>
          </cell>
        </row>
        <row r="85">
          <cell r="H85">
            <v>-1.66</v>
          </cell>
        </row>
        <row r="86">
          <cell r="H86">
            <v>2.33</v>
          </cell>
        </row>
        <row r="87">
          <cell r="H87">
            <v>1.38</v>
          </cell>
        </row>
        <row r="88">
          <cell r="H88">
            <v>0</v>
          </cell>
        </row>
        <row r="89">
          <cell r="H89">
            <v>-1.3</v>
          </cell>
        </row>
        <row r="90">
          <cell r="H90">
            <v>0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Information"/>
      <sheetName val="Portfolio"/>
      <sheetName val="Sub-Portfolio"/>
      <sheetName val="Fund Series "/>
      <sheetName val="Original Fund Series"/>
      <sheetName val="Master Data Drop Down Lists"/>
      <sheetName val="Master Data Numeric Values"/>
      <sheetName val="Current Portfolio MD"/>
      <sheetName val="Current Sub-Portfolio MD"/>
      <sheetName val="Current Fund Series"/>
      <sheetName val="Sub-Portfolio Numeric Values"/>
      <sheetName val="Pie charts"/>
    </sheetNames>
    <sheetDataSet>
      <sheetData sheetId="0"/>
      <sheetData sheetId="1"/>
      <sheetData sheetId="2"/>
      <sheetData sheetId="3"/>
      <sheetData sheetId="4"/>
      <sheetData sheetId="5">
        <row r="554">
          <cell r="C554" t="str">
            <v># - Not Assigned</v>
          </cell>
        </row>
        <row r="555">
          <cell r="C555" t="str">
            <v>Not Applicable</v>
          </cell>
        </row>
        <row r="556">
          <cell r="C556" t="str">
            <v>Fund</v>
          </cell>
        </row>
        <row r="557">
          <cell r="C557" t="str">
            <v>Separately Managed</v>
          </cell>
        </row>
        <row r="558">
          <cell r="C558" t="str">
            <v>Pool</v>
          </cell>
        </row>
      </sheetData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2FD63-6AE5-4448-8950-4B6AAF579431}">
  <sheetPr codeName="Sheet1">
    <pageSetUpPr fitToPage="1"/>
  </sheetPr>
  <dimension ref="A1:CP102"/>
  <sheetViews>
    <sheetView tabSelected="1" zoomScale="84" zoomScaleNormal="84" zoomScaleSheetLayoutView="55" workbookViewId="0">
      <pane xSplit="3" ySplit="6" topLeftCell="BH7" activePane="bottomRight" state="frozen"/>
      <selection activeCell="BN57" sqref="BN57"/>
      <selection pane="topRight" activeCell="BN57" sqref="BN57"/>
      <selection pane="bottomLeft" activeCell="BN57" sqref="BN57"/>
      <selection pane="bottomRight" activeCell="BI26" sqref="BI26"/>
    </sheetView>
  </sheetViews>
  <sheetFormatPr defaultColWidth="9.140625" defaultRowHeight="15" x14ac:dyDescent="0.25"/>
  <cols>
    <col min="1" max="1" width="1.85546875" customWidth="1"/>
    <col min="2" max="2" width="5.42578125" customWidth="1"/>
    <col min="3" max="3" width="85" customWidth="1"/>
    <col min="4" max="15" width="9.140625" hidden="1" customWidth="1"/>
    <col min="16" max="46" width="12.5703125" hidden="1" customWidth="1"/>
    <col min="47" max="50" width="12.42578125" hidden="1" customWidth="1"/>
    <col min="51" max="59" width="12.85546875" hidden="1" customWidth="1"/>
    <col min="60" max="62" width="12.85546875" customWidth="1"/>
    <col min="63" max="69" width="11.42578125" bestFit="1" customWidth="1"/>
    <col min="70" max="70" width="11.28515625" customWidth="1"/>
    <col min="71" max="77" width="11.42578125" bestFit="1" customWidth="1"/>
    <col min="78" max="78" width="11.42578125" customWidth="1"/>
    <col min="79" max="84" width="11.42578125" bestFit="1" customWidth="1"/>
    <col min="85" max="94" width="9.140625" style="17"/>
  </cols>
  <sheetData>
    <row r="1" spans="1:94" s="1" customFormat="1" ht="15.75" hidden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8"/>
      <c r="CG1" s="14"/>
      <c r="CH1" s="14"/>
      <c r="CI1" s="14"/>
      <c r="CJ1" s="14"/>
      <c r="CK1" s="14"/>
      <c r="CL1" s="14"/>
      <c r="CM1" s="14"/>
      <c r="CN1" s="14"/>
      <c r="CO1" s="14"/>
      <c r="CP1" s="14"/>
    </row>
    <row r="2" spans="1:94" s="1" customFormat="1" ht="6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8"/>
      <c r="CG2" s="14"/>
      <c r="CH2" s="14"/>
      <c r="CI2" s="14"/>
      <c r="CJ2" s="14"/>
      <c r="CK2" s="14"/>
      <c r="CL2" s="14"/>
      <c r="CM2" s="14"/>
      <c r="CN2" s="14"/>
      <c r="CO2" s="14"/>
      <c r="CP2" s="14"/>
    </row>
    <row r="3" spans="1:94" s="2" customFormat="1" ht="15.75" x14ac:dyDescent="0.25">
      <c r="A3" s="7"/>
      <c r="B3" s="54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16"/>
      <c r="CH3" s="16"/>
      <c r="CI3" s="16"/>
      <c r="CJ3" s="16"/>
      <c r="CK3" s="16"/>
      <c r="CL3" s="16"/>
      <c r="CM3" s="16"/>
      <c r="CN3" s="16"/>
      <c r="CO3" s="16"/>
      <c r="CP3" s="16"/>
    </row>
    <row r="4" spans="1:94" ht="15.7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</row>
    <row r="5" spans="1:94" ht="15.75" x14ac:dyDescent="0.25">
      <c r="A5" s="8"/>
      <c r="B5" s="8"/>
      <c r="C5" s="8"/>
      <c r="D5" s="40">
        <v>2019</v>
      </c>
      <c r="E5" s="40">
        <v>2019</v>
      </c>
      <c r="F5" s="40">
        <v>2019</v>
      </c>
      <c r="G5" s="40">
        <v>2019</v>
      </c>
      <c r="H5" s="40">
        <v>2019</v>
      </c>
      <c r="I5" s="40">
        <v>2019</v>
      </c>
      <c r="J5" s="40">
        <v>2019</v>
      </c>
      <c r="K5" s="40">
        <v>2019</v>
      </c>
      <c r="L5" s="40">
        <v>2019</v>
      </c>
      <c r="M5" s="40">
        <v>2019</v>
      </c>
      <c r="N5" s="40">
        <v>2019</v>
      </c>
      <c r="O5" s="40">
        <v>2019</v>
      </c>
      <c r="P5" s="40">
        <v>2020</v>
      </c>
      <c r="Q5" s="40">
        <v>2020</v>
      </c>
      <c r="R5" s="40">
        <v>2020</v>
      </c>
      <c r="S5" s="40">
        <v>2020</v>
      </c>
      <c r="T5" s="40">
        <v>2020</v>
      </c>
      <c r="U5" s="40">
        <v>2020</v>
      </c>
      <c r="V5" s="40">
        <v>2020</v>
      </c>
      <c r="W5" s="40">
        <v>2020</v>
      </c>
      <c r="X5" s="40">
        <v>2020</v>
      </c>
      <c r="Y5" s="40">
        <v>2020</v>
      </c>
      <c r="Z5" s="40">
        <v>2020</v>
      </c>
      <c r="AA5" s="40">
        <v>2020</v>
      </c>
      <c r="AB5" s="40">
        <v>2021</v>
      </c>
      <c r="AC5" s="40">
        <v>2021</v>
      </c>
      <c r="AD5" s="40">
        <v>2021</v>
      </c>
      <c r="AE5" s="40">
        <v>2021</v>
      </c>
      <c r="AF5" s="40">
        <v>2021</v>
      </c>
      <c r="AG5" s="40">
        <v>2021</v>
      </c>
      <c r="AH5" s="40">
        <v>2021</v>
      </c>
      <c r="AI5" s="40">
        <v>2021</v>
      </c>
      <c r="AJ5" s="40">
        <v>2021</v>
      </c>
      <c r="AK5" s="40">
        <v>2021</v>
      </c>
      <c r="AL5" s="40">
        <v>2021</v>
      </c>
      <c r="AM5" s="40">
        <v>2021</v>
      </c>
      <c r="AN5" s="40">
        <v>2022</v>
      </c>
      <c r="AO5" s="40">
        <v>2022</v>
      </c>
      <c r="AP5" s="40">
        <v>2022</v>
      </c>
      <c r="AQ5" s="40">
        <v>2022</v>
      </c>
      <c r="AR5" s="40">
        <v>2022</v>
      </c>
      <c r="AS5" s="40">
        <v>2022</v>
      </c>
      <c r="AT5" s="40">
        <v>2022</v>
      </c>
      <c r="AU5" s="40">
        <v>2022</v>
      </c>
      <c r="AV5" s="40">
        <v>2022</v>
      </c>
      <c r="AW5" s="40">
        <v>2022</v>
      </c>
      <c r="AX5" s="40">
        <v>2022</v>
      </c>
      <c r="AY5" s="40">
        <v>2022</v>
      </c>
      <c r="AZ5" s="40">
        <v>2023</v>
      </c>
      <c r="BA5" s="40">
        <v>2023</v>
      </c>
      <c r="BB5" s="40">
        <v>2023</v>
      </c>
      <c r="BC5" s="40">
        <v>2023</v>
      </c>
      <c r="BD5" s="40">
        <v>2023</v>
      </c>
      <c r="BE5" s="40">
        <v>2023</v>
      </c>
      <c r="BF5" s="40">
        <v>2023</v>
      </c>
      <c r="BG5" s="40">
        <v>2023</v>
      </c>
      <c r="BH5" s="40">
        <v>2023</v>
      </c>
      <c r="BI5" s="40">
        <v>2023</v>
      </c>
      <c r="BJ5" s="40">
        <v>2023</v>
      </c>
      <c r="BK5" s="40">
        <v>2023</v>
      </c>
      <c r="BL5" s="40">
        <v>2024</v>
      </c>
      <c r="BM5" s="40">
        <v>2024</v>
      </c>
      <c r="BN5" s="40">
        <v>2024</v>
      </c>
      <c r="BO5" s="40">
        <v>2024</v>
      </c>
      <c r="BP5" s="40">
        <v>2024</v>
      </c>
      <c r="BQ5" s="40">
        <v>2024</v>
      </c>
      <c r="BR5" s="40">
        <v>2024</v>
      </c>
      <c r="BS5" s="40">
        <v>2024</v>
      </c>
      <c r="BT5" s="40">
        <v>2024</v>
      </c>
      <c r="BU5" s="40">
        <v>2024</v>
      </c>
      <c r="BV5" s="40">
        <v>2024</v>
      </c>
      <c r="BW5" s="40">
        <v>2024</v>
      </c>
      <c r="BX5" s="40">
        <v>2025</v>
      </c>
      <c r="BY5" s="40">
        <v>2025</v>
      </c>
      <c r="BZ5" s="40">
        <v>2025</v>
      </c>
      <c r="CA5" s="40">
        <v>2025</v>
      </c>
      <c r="CB5" s="40">
        <v>2025</v>
      </c>
      <c r="CC5" s="40">
        <v>2025</v>
      </c>
      <c r="CD5" s="40">
        <v>2025</v>
      </c>
      <c r="CE5" s="40">
        <v>2025</v>
      </c>
      <c r="CF5" s="40">
        <v>2025</v>
      </c>
    </row>
    <row r="6" spans="1:94" ht="15.75" x14ac:dyDescent="0.25">
      <c r="A6" s="8"/>
      <c r="B6" s="8"/>
      <c r="C6" s="8"/>
      <c r="D6" s="41" t="str">
        <f t="shared" ref="D6:L6" si="0">P6</f>
        <v>Jan</v>
      </c>
      <c r="E6" s="41" t="str">
        <f t="shared" si="0"/>
        <v>Feb</v>
      </c>
      <c r="F6" s="41" t="str">
        <f t="shared" si="0"/>
        <v>Mar</v>
      </c>
      <c r="G6" s="41" t="str">
        <f t="shared" si="0"/>
        <v>Apr</v>
      </c>
      <c r="H6" s="41" t="str">
        <f t="shared" si="0"/>
        <v>May</v>
      </c>
      <c r="I6" s="41" t="str">
        <f t="shared" si="0"/>
        <v>Jun</v>
      </c>
      <c r="J6" s="41" t="str">
        <f t="shared" si="0"/>
        <v>Jul</v>
      </c>
      <c r="K6" s="41" t="str">
        <f t="shared" si="0"/>
        <v>Aug</v>
      </c>
      <c r="L6" s="41" t="str">
        <f t="shared" si="0"/>
        <v>Sep</v>
      </c>
      <c r="M6" s="41" t="s">
        <v>2</v>
      </c>
      <c r="N6" s="41" t="s">
        <v>3</v>
      </c>
      <c r="O6" s="41" t="s">
        <v>4</v>
      </c>
      <c r="P6" s="41" t="s">
        <v>5</v>
      </c>
      <c r="Q6" s="41" t="s">
        <v>6</v>
      </c>
      <c r="R6" s="41" t="s">
        <v>7</v>
      </c>
      <c r="S6" s="41" t="s">
        <v>8</v>
      </c>
      <c r="T6" s="41" t="s">
        <v>9</v>
      </c>
      <c r="U6" s="41" t="s">
        <v>10</v>
      </c>
      <c r="V6" s="41" t="s">
        <v>11</v>
      </c>
      <c r="W6" s="41" t="s">
        <v>12</v>
      </c>
      <c r="X6" s="41" t="s">
        <v>13</v>
      </c>
      <c r="Y6" s="41" t="s">
        <v>2</v>
      </c>
      <c r="Z6" s="41" t="s">
        <v>3</v>
      </c>
      <c r="AA6" s="41" t="s">
        <v>4</v>
      </c>
      <c r="AB6" s="41" t="s">
        <v>5</v>
      </c>
      <c r="AC6" s="41" t="s">
        <v>6</v>
      </c>
      <c r="AD6" s="41" t="s">
        <v>7</v>
      </c>
      <c r="AE6" s="41" t="s">
        <v>8</v>
      </c>
      <c r="AF6" s="41" t="s">
        <v>9</v>
      </c>
      <c r="AG6" s="41" t="s">
        <v>14</v>
      </c>
      <c r="AH6" s="41" t="s">
        <v>15</v>
      </c>
      <c r="AI6" s="41" t="s">
        <v>16</v>
      </c>
      <c r="AJ6" s="41" t="s">
        <v>17</v>
      </c>
      <c r="AK6" s="41" t="s">
        <v>18</v>
      </c>
      <c r="AL6" s="41" t="s">
        <v>19</v>
      </c>
      <c r="AM6" s="41" t="s">
        <v>20</v>
      </c>
      <c r="AN6" s="41" t="s">
        <v>21</v>
      </c>
      <c r="AO6" s="41" t="s">
        <v>22</v>
      </c>
      <c r="AP6" s="41" t="s">
        <v>23</v>
      </c>
      <c r="AQ6" s="41" t="s">
        <v>24</v>
      </c>
      <c r="AR6" s="41" t="s">
        <v>9</v>
      </c>
      <c r="AS6" s="41" t="s">
        <v>14</v>
      </c>
      <c r="AT6" s="41" t="s">
        <v>15</v>
      </c>
      <c r="AU6" s="41" t="s">
        <v>16</v>
      </c>
      <c r="AV6" s="41" t="s">
        <v>17</v>
      </c>
      <c r="AW6" s="41" t="s">
        <v>18</v>
      </c>
      <c r="AX6" s="41" t="s">
        <v>19</v>
      </c>
      <c r="AY6" s="41" t="s">
        <v>20</v>
      </c>
      <c r="AZ6" s="41" t="s">
        <v>21</v>
      </c>
      <c r="BA6" s="41" t="s">
        <v>22</v>
      </c>
      <c r="BB6" s="41" t="s">
        <v>23</v>
      </c>
      <c r="BC6" s="41" t="s">
        <v>24</v>
      </c>
      <c r="BD6" s="41" t="s">
        <v>9</v>
      </c>
      <c r="BE6" s="41" t="s">
        <v>14</v>
      </c>
      <c r="BF6" s="41" t="s">
        <v>15</v>
      </c>
      <c r="BG6" s="41" t="s">
        <v>16</v>
      </c>
      <c r="BH6" s="41" t="s">
        <v>17</v>
      </c>
      <c r="BI6" s="41" t="s">
        <v>18</v>
      </c>
      <c r="BJ6" s="41" t="s">
        <v>19</v>
      </c>
      <c r="BK6" s="41" t="s">
        <v>20</v>
      </c>
      <c r="BL6" s="41" t="s">
        <v>21</v>
      </c>
      <c r="BM6" s="41" t="s">
        <v>22</v>
      </c>
      <c r="BN6" s="41" t="s">
        <v>23</v>
      </c>
      <c r="BO6" s="41" t="s">
        <v>24</v>
      </c>
      <c r="BP6" s="41" t="s">
        <v>9</v>
      </c>
      <c r="BQ6" s="41" t="s">
        <v>14</v>
      </c>
      <c r="BR6" s="41" t="s">
        <v>15</v>
      </c>
      <c r="BS6" s="41" t="s">
        <v>16</v>
      </c>
      <c r="BT6" s="41" t="s">
        <v>17</v>
      </c>
      <c r="BU6" s="41" t="s">
        <v>18</v>
      </c>
      <c r="BV6" s="41" t="s">
        <v>19</v>
      </c>
      <c r="BW6" s="41" t="s">
        <v>20</v>
      </c>
      <c r="BX6" s="41" t="s">
        <v>21</v>
      </c>
      <c r="BY6" s="41" t="s">
        <v>22</v>
      </c>
      <c r="BZ6" s="41" t="s">
        <v>23</v>
      </c>
      <c r="CA6" s="41" t="s">
        <v>24</v>
      </c>
      <c r="CB6" s="41" t="s">
        <v>9</v>
      </c>
      <c r="CC6" s="41" t="s">
        <v>14</v>
      </c>
      <c r="CD6" s="41" t="s">
        <v>15</v>
      </c>
      <c r="CE6" s="41" t="s">
        <v>16</v>
      </c>
      <c r="CF6" s="41" t="s">
        <v>17</v>
      </c>
    </row>
    <row r="7" spans="1:94" s="3" customFormat="1" ht="13.7" customHeight="1" x14ac:dyDescent="0.25">
      <c r="A7" s="11"/>
      <c r="B7" s="61" t="s">
        <v>25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21"/>
      <c r="CH7" s="21"/>
      <c r="CI7" s="21"/>
      <c r="CJ7" s="21"/>
      <c r="CK7" s="21"/>
      <c r="CL7" s="21"/>
      <c r="CM7" s="21"/>
      <c r="CN7" s="21"/>
      <c r="CO7" s="21"/>
      <c r="CP7" s="21"/>
    </row>
    <row r="8" spans="1:94" s="9" customFormat="1" ht="16.5" customHeight="1" x14ac:dyDescent="0.25">
      <c r="C8" s="9" t="s">
        <v>26</v>
      </c>
      <c r="D8" s="68">
        <v>-40</v>
      </c>
      <c r="E8" s="68">
        <v>137</v>
      </c>
      <c r="F8" s="68">
        <v>-111</v>
      </c>
      <c r="G8" s="68">
        <v>-237</v>
      </c>
      <c r="H8" s="68">
        <v>-182</v>
      </c>
      <c r="I8" s="68">
        <v>-118</v>
      </c>
      <c r="J8" s="68">
        <v>17</v>
      </c>
      <c r="K8" s="68">
        <v>-155</v>
      </c>
      <c r="L8" s="68">
        <v>-153</v>
      </c>
      <c r="M8" s="68">
        <v>-98</v>
      </c>
      <c r="N8" s="68">
        <v>-132</v>
      </c>
      <c r="O8" s="68">
        <v>-17</v>
      </c>
      <c r="P8" s="68">
        <v>-82</v>
      </c>
      <c r="Q8" s="68">
        <v>192</v>
      </c>
      <c r="R8" s="68">
        <v>-160</v>
      </c>
      <c r="S8" s="68">
        <v>-88</v>
      </c>
      <c r="T8" s="68">
        <v>-3</v>
      </c>
      <c r="U8" s="68">
        <v>-42</v>
      </c>
      <c r="V8" s="68">
        <v>-50</v>
      </c>
      <c r="W8" s="68">
        <v>-81</v>
      </c>
      <c r="X8" s="68">
        <v>-128</v>
      </c>
      <c r="Y8" s="68">
        <v>-52.6</v>
      </c>
      <c r="Z8" s="68">
        <v>-24.2</v>
      </c>
      <c r="AA8" s="68">
        <v>68.2</v>
      </c>
      <c r="AB8" s="68">
        <v>105</v>
      </c>
      <c r="AC8" s="68">
        <v>348</v>
      </c>
      <c r="AD8" s="68">
        <v>48</v>
      </c>
      <c r="AE8" s="68">
        <v>10</v>
      </c>
      <c r="AF8" s="68">
        <v>83</v>
      </c>
      <c r="AG8" s="68">
        <v>186</v>
      </c>
      <c r="AH8" s="68">
        <v>188</v>
      </c>
      <c r="AI8" s="68">
        <v>201</v>
      </c>
      <c r="AJ8" s="68">
        <v>187</v>
      </c>
      <c r="AK8" s="68">
        <v>155</v>
      </c>
      <c r="AL8" s="68">
        <v>184</v>
      </c>
      <c r="AM8" s="68">
        <v>119</v>
      </c>
      <c r="AN8" s="68">
        <v>424</v>
      </c>
      <c r="AO8" s="68">
        <v>594</v>
      </c>
      <c r="AP8" s="68">
        <v>246</v>
      </c>
      <c r="AQ8" s="68">
        <v>-12</v>
      </c>
      <c r="AR8" s="68">
        <v>-30</v>
      </c>
      <c r="AS8" s="68">
        <v>-57</v>
      </c>
      <c r="AT8" s="68">
        <v>-71</v>
      </c>
      <c r="AU8" s="68">
        <v>-25</v>
      </c>
      <c r="AV8" s="68">
        <v>-308</v>
      </c>
      <c r="AW8" s="68">
        <v>-251</v>
      </c>
      <c r="AX8" s="68">
        <v>-218</v>
      </c>
      <c r="AY8" s="68">
        <v>-249</v>
      </c>
      <c r="AZ8" s="68">
        <v>-172</v>
      </c>
      <c r="BA8" s="68">
        <v>93</v>
      </c>
      <c r="BB8" s="68">
        <v>-217</v>
      </c>
      <c r="BC8" s="68">
        <v>-236</v>
      </c>
      <c r="BD8" s="68">
        <v>-105</v>
      </c>
      <c r="BE8" s="68">
        <v>-173</v>
      </c>
      <c r="BF8" s="68">
        <v>60</v>
      </c>
      <c r="BG8" s="68">
        <v>-187</v>
      </c>
      <c r="BH8" s="68">
        <v>-310</v>
      </c>
      <c r="BI8" s="68">
        <v>-379</v>
      </c>
      <c r="BJ8" s="68">
        <v>-418</v>
      </c>
      <c r="BK8" s="68">
        <v>-278</v>
      </c>
      <c r="BL8" s="68">
        <v>-376</v>
      </c>
      <c r="BM8" s="68">
        <v>129</v>
      </c>
      <c r="BN8" s="68">
        <v>-172</v>
      </c>
      <c r="BO8" s="68">
        <v>-298</v>
      </c>
      <c r="BP8" s="68">
        <v>-152</v>
      </c>
      <c r="BQ8" s="68">
        <v>-247</v>
      </c>
      <c r="BR8" s="68">
        <v>227</v>
      </c>
      <c r="BS8" s="68">
        <v>-26</v>
      </c>
      <c r="BT8" s="68">
        <v>-22</v>
      </c>
      <c r="BU8" s="68">
        <v>117</v>
      </c>
      <c r="BV8" s="68">
        <v>17</v>
      </c>
      <c r="BW8" s="68">
        <v>93</v>
      </c>
      <c r="BX8" s="97">
        <v>334</v>
      </c>
      <c r="BY8" s="97">
        <v>458</v>
      </c>
      <c r="BZ8" s="97">
        <v>-40</v>
      </c>
      <c r="CA8" s="97">
        <v>42</v>
      </c>
      <c r="CB8" s="42">
        <v>222</v>
      </c>
      <c r="CC8" s="42">
        <v>139</v>
      </c>
      <c r="CD8" s="42">
        <v>141</v>
      </c>
      <c r="CE8" s="42">
        <v>108</v>
      </c>
      <c r="CF8" s="42">
        <v>138</v>
      </c>
      <c r="CG8" s="22"/>
      <c r="CH8" s="22"/>
      <c r="CI8" s="22"/>
      <c r="CJ8" s="22"/>
      <c r="CK8" s="22"/>
      <c r="CL8" s="22"/>
      <c r="CM8" s="22"/>
      <c r="CN8" s="22"/>
      <c r="CO8" s="22"/>
      <c r="CP8" s="22"/>
    </row>
    <row r="9" spans="1:94" s="9" customFormat="1" ht="16.5" customHeight="1" x14ac:dyDescent="0.25">
      <c r="C9" s="9" t="s">
        <v>27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3">
        <v>2</v>
      </c>
      <c r="BA9" s="43">
        <v>14</v>
      </c>
      <c r="BB9" s="43">
        <v>7</v>
      </c>
      <c r="BC9" s="43">
        <v>4</v>
      </c>
      <c r="BD9" s="43">
        <v>-3</v>
      </c>
      <c r="BE9" s="43">
        <v>4</v>
      </c>
      <c r="BF9" s="43">
        <v>6</v>
      </c>
      <c r="BG9" s="43">
        <v>8</v>
      </c>
      <c r="BH9" s="43">
        <v>3</v>
      </c>
      <c r="BI9" s="43">
        <v>3</v>
      </c>
      <c r="BJ9" s="43">
        <v>6</v>
      </c>
      <c r="BK9" s="43">
        <v>14</v>
      </c>
      <c r="BL9" s="43">
        <v>34</v>
      </c>
      <c r="BM9" s="43">
        <v>31</v>
      </c>
      <c r="BN9" s="43">
        <v>39</v>
      </c>
      <c r="BO9" s="43">
        <v>29</v>
      </c>
      <c r="BP9" s="43">
        <v>25</v>
      </c>
      <c r="BQ9" s="43">
        <v>31</v>
      </c>
      <c r="BR9" s="43">
        <v>43</v>
      </c>
      <c r="BS9" s="43">
        <v>57</v>
      </c>
      <c r="BT9" s="43">
        <v>34</v>
      </c>
      <c r="BU9" s="43">
        <v>60</v>
      </c>
      <c r="BV9" s="43">
        <v>41</v>
      </c>
      <c r="BW9" s="43">
        <v>56</v>
      </c>
      <c r="BX9" s="43">
        <f>+BX10-BX8</f>
        <v>70</v>
      </c>
      <c r="BY9" s="43">
        <f t="shared" ref="BY9:CC9" si="1">+BY10-BY8</f>
        <v>68</v>
      </c>
      <c r="BZ9" s="43">
        <f t="shared" si="1"/>
        <v>54</v>
      </c>
      <c r="CA9" s="43">
        <f t="shared" si="1"/>
        <v>16</v>
      </c>
      <c r="CB9" s="43">
        <f t="shared" si="1"/>
        <v>28</v>
      </c>
      <c r="CC9" s="43">
        <f t="shared" si="1"/>
        <v>42</v>
      </c>
      <c r="CD9" s="43">
        <v>51</v>
      </c>
      <c r="CE9" s="43">
        <v>44</v>
      </c>
      <c r="CF9" s="43">
        <v>53</v>
      </c>
      <c r="CG9" s="22"/>
      <c r="CH9" s="22"/>
      <c r="CI9" s="22"/>
      <c r="CJ9" s="22"/>
      <c r="CK9" s="22"/>
      <c r="CL9" s="22"/>
      <c r="CM9" s="22"/>
      <c r="CN9" s="22"/>
      <c r="CO9" s="22"/>
      <c r="CP9" s="22"/>
    </row>
    <row r="10" spans="1:94" s="9" customFormat="1" ht="16.5" customHeight="1" x14ac:dyDescent="0.25">
      <c r="C10" s="9" t="s">
        <v>28</v>
      </c>
      <c r="D10" s="68">
        <f t="shared" ref="D10:AY10" si="2">+D8+D9</f>
        <v>-40</v>
      </c>
      <c r="E10" s="68">
        <f t="shared" si="2"/>
        <v>137</v>
      </c>
      <c r="F10" s="68">
        <f t="shared" si="2"/>
        <v>-111</v>
      </c>
      <c r="G10" s="68">
        <f t="shared" si="2"/>
        <v>-237</v>
      </c>
      <c r="H10" s="68">
        <f t="shared" si="2"/>
        <v>-182</v>
      </c>
      <c r="I10" s="68">
        <f t="shared" si="2"/>
        <v>-118</v>
      </c>
      <c r="J10" s="68">
        <f t="shared" si="2"/>
        <v>17</v>
      </c>
      <c r="K10" s="68">
        <f t="shared" si="2"/>
        <v>-155</v>
      </c>
      <c r="L10" s="68">
        <f t="shared" si="2"/>
        <v>-153</v>
      </c>
      <c r="M10" s="68">
        <f t="shared" si="2"/>
        <v>-98</v>
      </c>
      <c r="N10" s="68">
        <f t="shared" si="2"/>
        <v>-132</v>
      </c>
      <c r="O10" s="68">
        <f t="shared" si="2"/>
        <v>-17</v>
      </c>
      <c r="P10" s="68">
        <f t="shared" si="2"/>
        <v>-82</v>
      </c>
      <c r="Q10" s="68">
        <f t="shared" si="2"/>
        <v>192</v>
      </c>
      <c r="R10" s="68">
        <f t="shared" si="2"/>
        <v>-160</v>
      </c>
      <c r="S10" s="68">
        <f t="shared" si="2"/>
        <v>-88</v>
      </c>
      <c r="T10" s="68">
        <f t="shared" si="2"/>
        <v>-3</v>
      </c>
      <c r="U10" s="68">
        <f t="shared" si="2"/>
        <v>-42</v>
      </c>
      <c r="V10" s="68">
        <f t="shared" si="2"/>
        <v>-50</v>
      </c>
      <c r="W10" s="68">
        <f t="shared" si="2"/>
        <v>-81</v>
      </c>
      <c r="X10" s="68">
        <f t="shared" si="2"/>
        <v>-128</v>
      </c>
      <c r="Y10" s="68">
        <f t="shared" si="2"/>
        <v>-52.6</v>
      </c>
      <c r="Z10" s="68">
        <f t="shared" si="2"/>
        <v>-24.2</v>
      </c>
      <c r="AA10" s="68">
        <f t="shared" si="2"/>
        <v>68.2</v>
      </c>
      <c r="AB10" s="68">
        <f t="shared" si="2"/>
        <v>105</v>
      </c>
      <c r="AC10" s="68">
        <f t="shared" si="2"/>
        <v>348</v>
      </c>
      <c r="AD10" s="68">
        <f t="shared" si="2"/>
        <v>48</v>
      </c>
      <c r="AE10" s="68">
        <f t="shared" si="2"/>
        <v>10</v>
      </c>
      <c r="AF10" s="68">
        <f t="shared" si="2"/>
        <v>83</v>
      </c>
      <c r="AG10" s="68">
        <f t="shared" si="2"/>
        <v>186</v>
      </c>
      <c r="AH10" s="68">
        <f t="shared" si="2"/>
        <v>188</v>
      </c>
      <c r="AI10" s="68">
        <f t="shared" si="2"/>
        <v>201</v>
      </c>
      <c r="AJ10" s="68">
        <f t="shared" si="2"/>
        <v>187</v>
      </c>
      <c r="AK10" s="68">
        <f t="shared" si="2"/>
        <v>155</v>
      </c>
      <c r="AL10" s="68">
        <f t="shared" si="2"/>
        <v>184</v>
      </c>
      <c r="AM10" s="68">
        <f t="shared" si="2"/>
        <v>119</v>
      </c>
      <c r="AN10" s="68">
        <f t="shared" si="2"/>
        <v>424</v>
      </c>
      <c r="AO10" s="68">
        <f t="shared" si="2"/>
        <v>594</v>
      </c>
      <c r="AP10" s="68">
        <f t="shared" si="2"/>
        <v>246</v>
      </c>
      <c r="AQ10" s="68">
        <f t="shared" si="2"/>
        <v>-12</v>
      </c>
      <c r="AR10" s="68">
        <f t="shared" si="2"/>
        <v>-30</v>
      </c>
      <c r="AS10" s="68">
        <f t="shared" si="2"/>
        <v>-57</v>
      </c>
      <c r="AT10" s="68">
        <f t="shared" si="2"/>
        <v>-71</v>
      </c>
      <c r="AU10" s="68">
        <f t="shared" si="2"/>
        <v>-25</v>
      </c>
      <c r="AV10" s="68">
        <f t="shared" si="2"/>
        <v>-308</v>
      </c>
      <c r="AW10" s="68">
        <f t="shared" si="2"/>
        <v>-251</v>
      </c>
      <c r="AX10" s="68">
        <f t="shared" si="2"/>
        <v>-218</v>
      </c>
      <c r="AY10" s="68">
        <f t="shared" si="2"/>
        <v>-249</v>
      </c>
      <c r="AZ10" s="68">
        <v>-170</v>
      </c>
      <c r="BA10" s="68">
        <v>107</v>
      </c>
      <c r="BB10" s="68">
        <v>-210</v>
      </c>
      <c r="BC10" s="68">
        <v>-232</v>
      </c>
      <c r="BD10" s="68">
        <v>-108</v>
      </c>
      <c r="BE10" s="68">
        <v>-169</v>
      </c>
      <c r="BF10" s="68">
        <v>66</v>
      </c>
      <c r="BG10" s="68">
        <v>-179</v>
      </c>
      <c r="BH10" s="68">
        <v>-307</v>
      </c>
      <c r="BI10" s="68">
        <v>-376</v>
      </c>
      <c r="BJ10" s="68">
        <v>-412</v>
      </c>
      <c r="BK10" s="68">
        <v>-264</v>
      </c>
      <c r="BL10" s="68">
        <v>-342</v>
      </c>
      <c r="BM10" s="68">
        <v>160</v>
      </c>
      <c r="BN10" s="68">
        <v>-133</v>
      </c>
      <c r="BO10" s="68">
        <v>-269</v>
      </c>
      <c r="BP10" s="68">
        <v>-127</v>
      </c>
      <c r="BQ10" s="68">
        <v>-216</v>
      </c>
      <c r="BR10" s="68">
        <v>270</v>
      </c>
      <c r="BS10" s="68">
        <v>31</v>
      </c>
      <c r="BT10" s="68">
        <v>12</v>
      </c>
      <c r="BU10" s="68">
        <v>177</v>
      </c>
      <c r="BV10" s="68">
        <v>58</v>
      </c>
      <c r="BW10" s="68">
        <v>149</v>
      </c>
      <c r="BX10" s="97">
        <v>404</v>
      </c>
      <c r="BY10" s="97">
        <v>526</v>
      </c>
      <c r="BZ10" s="97">
        <v>14</v>
      </c>
      <c r="CA10" s="97">
        <v>58</v>
      </c>
      <c r="CB10" s="42">
        <v>250</v>
      </c>
      <c r="CC10" s="42">
        <v>181</v>
      </c>
      <c r="CD10" s="42">
        <f>+CD8+CD9</f>
        <v>192</v>
      </c>
      <c r="CE10" s="42">
        <f>+CE8+CE9</f>
        <v>152</v>
      </c>
      <c r="CF10" s="42">
        <v>191</v>
      </c>
      <c r="CG10" s="22"/>
      <c r="CH10" s="22"/>
      <c r="CI10" s="22"/>
      <c r="CJ10" s="22"/>
      <c r="CK10" s="22"/>
      <c r="CL10" s="22"/>
      <c r="CM10" s="22"/>
      <c r="CN10" s="22"/>
      <c r="CO10" s="22"/>
      <c r="CP10" s="22"/>
    </row>
    <row r="11" spans="1:94" s="9" customFormat="1" ht="16.5" customHeight="1" x14ac:dyDescent="0.25">
      <c r="C11" s="9" t="s">
        <v>29</v>
      </c>
      <c r="D11" s="69">
        <v>-9.8420510000000014</v>
      </c>
      <c r="E11" s="69">
        <v>-6.9411160000000001</v>
      </c>
      <c r="F11" s="69">
        <v>-0.53664500000000004</v>
      </c>
      <c r="G11" s="69">
        <v>-6.2405430000000006</v>
      </c>
      <c r="H11" s="69">
        <v>-1.065461</v>
      </c>
      <c r="I11" s="69">
        <v>-0.18940000000000001</v>
      </c>
      <c r="J11" s="69">
        <v>2.8193180000000009</v>
      </c>
      <c r="K11" s="69">
        <v>-1.4331450000000006</v>
      </c>
      <c r="L11" s="69">
        <v>2.4648629999999994</v>
      </c>
      <c r="M11" s="69">
        <v>2.8362119999999988</v>
      </c>
      <c r="N11" s="69">
        <v>2.0998529999999995</v>
      </c>
      <c r="O11" s="69">
        <v>-1.0874509999999997</v>
      </c>
      <c r="P11" s="69">
        <v>7</v>
      </c>
      <c r="Q11" s="69">
        <v>3</v>
      </c>
      <c r="R11" s="69">
        <v>4</v>
      </c>
      <c r="S11" s="69">
        <v>4</v>
      </c>
      <c r="T11" s="69">
        <v>12</v>
      </c>
      <c r="U11" s="69">
        <v>12</v>
      </c>
      <c r="V11" s="69">
        <v>17</v>
      </c>
      <c r="W11" s="69">
        <v>11</v>
      </c>
      <c r="X11" s="69">
        <v>11</v>
      </c>
      <c r="Y11" s="69">
        <v>23</v>
      </c>
      <c r="Z11" s="69">
        <v>61</v>
      </c>
      <c r="AA11" s="69">
        <v>46</v>
      </c>
      <c r="AB11" s="69">
        <v>45</v>
      </c>
      <c r="AC11" s="69">
        <v>82</v>
      </c>
      <c r="AD11" s="69">
        <v>85</v>
      </c>
      <c r="AE11" s="69">
        <v>46</v>
      </c>
      <c r="AF11" s="69">
        <v>40</v>
      </c>
      <c r="AG11" s="69">
        <v>32</v>
      </c>
      <c r="AH11" s="69">
        <v>23</v>
      </c>
      <c r="AI11" s="69">
        <v>27</v>
      </c>
      <c r="AJ11" s="69">
        <v>15</v>
      </c>
      <c r="AK11" s="69">
        <v>16</v>
      </c>
      <c r="AL11" s="69">
        <v>17</v>
      </c>
      <c r="AM11" s="69">
        <v>4</v>
      </c>
      <c r="AN11" s="69">
        <v>-1</v>
      </c>
      <c r="AO11" s="69">
        <v>-3</v>
      </c>
      <c r="AP11" s="69">
        <v>9</v>
      </c>
      <c r="AQ11" s="69">
        <v>0</v>
      </c>
      <c r="AR11" s="69">
        <v>-6</v>
      </c>
      <c r="AS11" s="69">
        <v>0</v>
      </c>
      <c r="AT11" s="69">
        <v>1</v>
      </c>
      <c r="AU11" s="69">
        <v>4</v>
      </c>
      <c r="AV11" s="69">
        <v>-18</v>
      </c>
      <c r="AW11" s="69">
        <v>-7</v>
      </c>
      <c r="AX11" s="69">
        <v>-7</v>
      </c>
      <c r="AY11" s="69">
        <v>-5</v>
      </c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22"/>
      <c r="CH11" s="22"/>
      <c r="CI11" s="22"/>
      <c r="CJ11" s="22"/>
      <c r="CK11" s="22"/>
      <c r="CL11" s="22"/>
      <c r="CM11" s="22"/>
      <c r="CN11" s="22"/>
      <c r="CO11" s="22"/>
      <c r="CP11" s="22"/>
    </row>
    <row r="12" spans="1:94" s="9" customFormat="1" ht="16.5" customHeight="1" x14ac:dyDescent="0.25">
      <c r="C12" s="9" t="s">
        <v>30</v>
      </c>
      <c r="D12" s="68">
        <f t="shared" ref="D12:AY12" si="3">+D8+D11</f>
        <v>-49.842050999999998</v>
      </c>
      <c r="E12" s="68">
        <f t="shared" si="3"/>
        <v>130.05888400000001</v>
      </c>
      <c r="F12" s="68">
        <f t="shared" si="3"/>
        <v>-111.53664499999999</v>
      </c>
      <c r="G12" s="68">
        <f t="shared" si="3"/>
        <v>-243.240543</v>
      </c>
      <c r="H12" s="68">
        <f t="shared" si="3"/>
        <v>-183.065461</v>
      </c>
      <c r="I12" s="68">
        <f t="shared" si="3"/>
        <v>-118.18940000000001</v>
      </c>
      <c r="J12" s="68">
        <f t="shared" si="3"/>
        <v>19.819318000000003</v>
      </c>
      <c r="K12" s="68">
        <f t="shared" si="3"/>
        <v>-156.433145</v>
      </c>
      <c r="L12" s="68">
        <f t="shared" si="3"/>
        <v>-150.53513699999999</v>
      </c>
      <c r="M12" s="68">
        <f t="shared" si="3"/>
        <v>-95.163787999999997</v>
      </c>
      <c r="N12" s="68">
        <f t="shared" si="3"/>
        <v>-129.900147</v>
      </c>
      <c r="O12" s="68">
        <f t="shared" si="3"/>
        <v>-18.087451000000001</v>
      </c>
      <c r="P12" s="68">
        <f t="shared" si="3"/>
        <v>-75</v>
      </c>
      <c r="Q12" s="68">
        <f t="shared" si="3"/>
        <v>195</v>
      </c>
      <c r="R12" s="68">
        <f t="shared" si="3"/>
        <v>-156</v>
      </c>
      <c r="S12" s="68">
        <f t="shared" si="3"/>
        <v>-84</v>
      </c>
      <c r="T12" s="68">
        <f t="shared" si="3"/>
        <v>9</v>
      </c>
      <c r="U12" s="68">
        <f t="shared" si="3"/>
        <v>-30</v>
      </c>
      <c r="V12" s="68">
        <f t="shared" si="3"/>
        <v>-33</v>
      </c>
      <c r="W12" s="68">
        <f t="shared" si="3"/>
        <v>-70</v>
      </c>
      <c r="X12" s="68">
        <f t="shared" si="3"/>
        <v>-117</v>
      </c>
      <c r="Y12" s="68">
        <f t="shared" si="3"/>
        <v>-29.6</v>
      </c>
      <c r="Z12" s="68">
        <f t="shared" si="3"/>
        <v>36.799999999999997</v>
      </c>
      <c r="AA12" s="68">
        <f t="shared" si="3"/>
        <v>114.2</v>
      </c>
      <c r="AB12" s="68">
        <f t="shared" si="3"/>
        <v>150</v>
      </c>
      <c r="AC12" s="68">
        <f t="shared" si="3"/>
        <v>430</v>
      </c>
      <c r="AD12" s="68">
        <f t="shared" si="3"/>
        <v>133</v>
      </c>
      <c r="AE12" s="68">
        <f t="shared" si="3"/>
        <v>56</v>
      </c>
      <c r="AF12" s="68">
        <f t="shared" si="3"/>
        <v>123</v>
      </c>
      <c r="AG12" s="68">
        <f t="shared" si="3"/>
        <v>218</v>
      </c>
      <c r="AH12" s="68">
        <f t="shared" si="3"/>
        <v>211</v>
      </c>
      <c r="AI12" s="68">
        <f t="shared" si="3"/>
        <v>228</v>
      </c>
      <c r="AJ12" s="68">
        <f t="shared" si="3"/>
        <v>202</v>
      </c>
      <c r="AK12" s="68">
        <f t="shared" si="3"/>
        <v>171</v>
      </c>
      <c r="AL12" s="68">
        <f t="shared" si="3"/>
        <v>201</v>
      </c>
      <c r="AM12" s="68">
        <f t="shared" si="3"/>
        <v>123</v>
      </c>
      <c r="AN12" s="68">
        <f t="shared" si="3"/>
        <v>423</v>
      </c>
      <c r="AO12" s="68">
        <f t="shared" si="3"/>
        <v>591</v>
      </c>
      <c r="AP12" s="68">
        <f t="shared" si="3"/>
        <v>255</v>
      </c>
      <c r="AQ12" s="68">
        <f t="shared" si="3"/>
        <v>-12</v>
      </c>
      <c r="AR12" s="68">
        <f t="shared" si="3"/>
        <v>-36</v>
      </c>
      <c r="AS12" s="68">
        <f t="shared" si="3"/>
        <v>-57</v>
      </c>
      <c r="AT12" s="68">
        <f t="shared" si="3"/>
        <v>-70</v>
      </c>
      <c r="AU12" s="68">
        <f t="shared" si="3"/>
        <v>-21</v>
      </c>
      <c r="AV12" s="68">
        <f t="shared" si="3"/>
        <v>-326</v>
      </c>
      <c r="AW12" s="68">
        <f t="shared" si="3"/>
        <v>-258</v>
      </c>
      <c r="AX12" s="68">
        <f t="shared" si="3"/>
        <v>-225</v>
      </c>
      <c r="AY12" s="68">
        <f t="shared" si="3"/>
        <v>-254</v>
      </c>
      <c r="AZ12" s="68">
        <f>+AZ10+AZ11</f>
        <v>-170</v>
      </c>
      <c r="BA12" s="68">
        <f>+BA10+BA11</f>
        <v>107</v>
      </c>
      <c r="BB12" s="68">
        <f>+BB10+BB11</f>
        <v>-210</v>
      </c>
      <c r="BC12" s="68">
        <f>+BC10</f>
        <v>-232</v>
      </c>
      <c r="BD12" s="68">
        <v>-108</v>
      </c>
      <c r="BE12" s="68">
        <v>-169</v>
      </c>
      <c r="BF12" s="68">
        <v>66</v>
      </c>
      <c r="BG12" s="68">
        <v>-179</v>
      </c>
      <c r="BH12" s="68">
        <v>-307</v>
      </c>
      <c r="BI12" s="68">
        <v>-376</v>
      </c>
      <c r="BJ12" s="68">
        <v>-412</v>
      </c>
      <c r="BK12" s="68">
        <v>-264</v>
      </c>
      <c r="BL12" s="68">
        <v>-342</v>
      </c>
      <c r="BM12" s="68">
        <v>160</v>
      </c>
      <c r="BN12" s="68">
        <v>-133</v>
      </c>
      <c r="BO12" s="68">
        <v>-269</v>
      </c>
      <c r="BP12" s="68">
        <v>-127</v>
      </c>
      <c r="BQ12" s="68">
        <v>-216</v>
      </c>
      <c r="BR12" s="68">
        <v>270</v>
      </c>
      <c r="BS12" s="68">
        <v>31</v>
      </c>
      <c r="BT12" s="68">
        <f>+BT10</f>
        <v>12</v>
      </c>
      <c r="BU12" s="68">
        <f>+BU10</f>
        <v>177</v>
      </c>
      <c r="BV12" s="68">
        <v>58</v>
      </c>
      <c r="BW12" s="68">
        <v>149</v>
      </c>
      <c r="BX12" s="97">
        <f>+BX10</f>
        <v>404</v>
      </c>
      <c r="BY12" s="97">
        <f>+BY10</f>
        <v>526</v>
      </c>
      <c r="BZ12" s="97">
        <f>+BZ10</f>
        <v>14</v>
      </c>
      <c r="CA12" s="97">
        <v>58</v>
      </c>
      <c r="CB12" s="44">
        <v>250</v>
      </c>
      <c r="CC12" s="44">
        <v>181</v>
      </c>
      <c r="CD12" s="44">
        <v>192</v>
      </c>
      <c r="CE12" s="44">
        <v>152</v>
      </c>
      <c r="CF12" s="44">
        <v>191</v>
      </c>
      <c r="CG12" s="22"/>
      <c r="CH12" s="22"/>
      <c r="CI12" s="22"/>
      <c r="CJ12" s="22"/>
      <c r="CK12" s="22"/>
      <c r="CL12" s="22"/>
      <c r="CM12" s="22"/>
      <c r="CN12" s="22"/>
      <c r="CO12" s="22"/>
      <c r="CP12" s="22"/>
    </row>
    <row r="13" spans="1:94" s="9" customFormat="1" ht="16.5" customHeight="1" x14ac:dyDescent="0.25">
      <c r="C13" s="9" t="s">
        <v>31</v>
      </c>
      <c r="D13" s="69">
        <f t="shared" ref="D13:AK13" si="4">+D14-D8-D11</f>
        <v>-7.1579489999999986</v>
      </c>
      <c r="E13" s="69">
        <f t="shared" si="4"/>
        <v>89.941115999999994</v>
      </c>
      <c r="F13" s="69">
        <f t="shared" si="4"/>
        <v>10.536645</v>
      </c>
      <c r="G13" s="69">
        <f t="shared" si="4"/>
        <v>2.9551010728600868</v>
      </c>
      <c r="H13" s="69">
        <f t="shared" si="4"/>
        <v>-2.2949989337299987</v>
      </c>
      <c r="I13" s="69">
        <f t="shared" si="4"/>
        <v>44.057821619039963</v>
      </c>
      <c r="J13" s="69">
        <f t="shared" si="4"/>
        <v>9.1806819999999991</v>
      </c>
      <c r="K13" s="69">
        <f t="shared" si="4"/>
        <v>32.433145000000003</v>
      </c>
      <c r="L13" s="69">
        <f t="shared" si="4"/>
        <v>12.535137000000001</v>
      </c>
      <c r="M13" s="69">
        <f t="shared" si="4"/>
        <v>30.163788</v>
      </c>
      <c r="N13" s="69">
        <f t="shared" si="4"/>
        <v>35.900147000000004</v>
      </c>
      <c r="O13" s="69">
        <f t="shared" si="4"/>
        <v>68.087451000000001</v>
      </c>
      <c r="P13" s="69">
        <f t="shared" si="4"/>
        <v>16</v>
      </c>
      <c r="Q13" s="69">
        <f t="shared" si="4"/>
        <v>113</v>
      </c>
      <c r="R13" s="69">
        <f t="shared" si="4"/>
        <v>288</v>
      </c>
      <c r="S13" s="69">
        <f t="shared" si="4"/>
        <v>56</v>
      </c>
      <c r="T13" s="69">
        <f t="shared" si="4"/>
        <v>0</v>
      </c>
      <c r="U13" s="69">
        <f t="shared" si="4"/>
        <v>-13</v>
      </c>
      <c r="V13" s="69">
        <f t="shared" si="4"/>
        <v>37</v>
      </c>
      <c r="W13" s="69">
        <f t="shared" si="4"/>
        <v>58</v>
      </c>
      <c r="X13" s="69">
        <f t="shared" si="4"/>
        <v>116</v>
      </c>
      <c r="Y13" s="69">
        <f t="shared" si="4"/>
        <v>140.1</v>
      </c>
      <c r="Z13" s="69">
        <f t="shared" si="4"/>
        <v>110.29999999999998</v>
      </c>
      <c r="AA13" s="69">
        <f t="shared" si="4"/>
        <v>114.30000000000001</v>
      </c>
      <c r="AB13" s="69">
        <f t="shared" si="4"/>
        <v>32</v>
      </c>
      <c r="AC13" s="69">
        <f t="shared" si="4"/>
        <v>182</v>
      </c>
      <c r="AD13" s="69">
        <f t="shared" si="4"/>
        <v>88</v>
      </c>
      <c r="AE13" s="69">
        <f t="shared" si="4"/>
        <v>74</v>
      </c>
      <c r="AF13" s="69">
        <f t="shared" si="4"/>
        <v>118</v>
      </c>
      <c r="AG13" s="69">
        <f t="shared" si="4"/>
        <v>81</v>
      </c>
      <c r="AH13" s="69">
        <f t="shared" si="4"/>
        <v>135</v>
      </c>
      <c r="AI13" s="69">
        <f t="shared" si="4"/>
        <v>147</v>
      </c>
      <c r="AJ13" s="69">
        <f t="shared" si="4"/>
        <v>91</v>
      </c>
      <c r="AK13" s="69">
        <f t="shared" si="4"/>
        <v>140</v>
      </c>
      <c r="AL13" s="69">
        <f t="shared" ref="AL13:AT13" si="5">+AL14-AL12</f>
        <v>150</v>
      </c>
      <c r="AM13" s="69">
        <f t="shared" si="5"/>
        <v>199</v>
      </c>
      <c r="AN13" s="69">
        <f t="shared" si="5"/>
        <v>-97</v>
      </c>
      <c r="AO13" s="69">
        <f t="shared" si="5"/>
        <v>192</v>
      </c>
      <c r="AP13" s="69">
        <f t="shared" si="5"/>
        <v>102</v>
      </c>
      <c r="AQ13" s="69">
        <f t="shared" si="5"/>
        <v>54</v>
      </c>
      <c r="AR13" s="69">
        <f t="shared" si="5"/>
        <v>209</v>
      </c>
      <c r="AS13" s="69">
        <f t="shared" si="5"/>
        <v>231</v>
      </c>
      <c r="AT13" s="69">
        <f t="shared" si="5"/>
        <v>337</v>
      </c>
      <c r="AU13" s="69">
        <v>200</v>
      </c>
      <c r="AV13" s="69">
        <v>286</v>
      </c>
      <c r="AW13" s="69">
        <f>+AW14-AW12</f>
        <v>408</v>
      </c>
      <c r="AX13" s="69">
        <v>347</v>
      </c>
      <c r="AY13" s="69">
        <v>410</v>
      </c>
      <c r="AZ13" s="69">
        <f t="shared" ref="AZ13:BK13" si="6">+AZ14-AZ12</f>
        <v>200</v>
      </c>
      <c r="BA13" s="69">
        <f t="shared" si="6"/>
        <v>381</v>
      </c>
      <c r="BB13" s="69">
        <f t="shared" si="6"/>
        <v>196</v>
      </c>
      <c r="BC13" s="69">
        <f t="shared" si="6"/>
        <v>-20</v>
      </c>
      <c r="BD13" s="69">
        <f t="shared" si="6"/>
        <v>74</v>
      </c>
      <c r="BE13" s="69">
        <f t="shared" si="6"/>
        <v>31</v>
      </c>
      <c r="BF13" s="69">
        <f t="shared" si="6"/>
        <v>130</v>
      </c>
      <c r="BG13" s="69">
        <f t="shared" si="6"/>
        <v>134</v>
      </c>
      <c r="BH13" s="69">
        <f t="shared" si="6"/>
        <v>139</v>
      </c>
      <c r="BI13" s="69">
        <f t="shared" si="6"/>
        <v>349</v>
      </c>
      <c r="BJ13" s="69">
        <f t="shared" si="6"/>
        <v>329</v>
      </c>
      <c r="BK13" s="69">
        <f t="shared" si="6"/>
        <v>146</v>
      </c>
      <c r="BL13" s="69">
        <v>74</v>
      </c>
      <c r="BM13" s="69">
        <v>201</v>
      </c>
      <c r="BN13" s="69">
        <v>86</v>
      </c>
      <c r="BO13" s="69">
        <v>77</v>
      </c>
      <c r="BP13" s="69">
        <v>125</v>
      </c>
      <c r="BQ13" s="69">
        <v>237</v>
      </c>
      <c r="BR13" s="69">
        <v>-9</v>
      </c>
      <c r="BS13" s="69">
        <v>-31</v>
      </c>
      <c r="BT13" s="69">
        <v>57</v>
      </c>
      <c r="BU13" s="69">
        <v>-33</v>
      </c>
      <c r="BV13" s="69">
        <v>163</v>
      </c>
      <c r="BW13" s="69">
        <v>39</v>
      </c>
      <c r="BX13" s="98">
        <f>BX14-BX12</f>
        <v>-291</v>
      </c>
      <c r="BY13" s="98">
        <f t="shared" ref="BY13:CF13" si="7">+BY14-BY12</f>
        <v>-128</v>
      </c>
      <c r="BZ13" s="98">
        <f t="shared" si="7"/>
        <v>193</v>
      </c>
      <c r="CA13" s="98">
        <f t="shared" si="7"/>
        <v>-143</v>
      </c>
      <c r="CB13" s="45">
        <f t="shared" si="7"/>
        <v>-185</v>
      </c>
      <c r="CC13" s="45">
        <f t="shared" si="7"/>
        <v>64</v>
      </c>
      <c r="CD13" s="45">
        <f t="shared" si="7"/>
        <v>11</v>
      </c>
      <c r="CE13" s="45">
        <f t="shared" si="7"/>
        <v>-89</v>
      </c>
      <c r="CF13" s="45">
        <f t="shared" si="7"/>
        <v>-32</v>
      </c>
      <c r="CG13" s="22"/>
      <c r="CH13" s="22"/>
      <c r="CI13" s="22"/>
      <c r="CJ13" s="22"/>
      <c r="CK13" s="22"/>
      <c r="CL13" s="22"/>
      <c r="CM13" s="22"/>
      <c r="CN13" s="22"/>
      <c r="CO13" s="22"/>
      <c r="CP13" s="22"/>
    </row>
    <row r="14" spans="1:94" s="9" customFormat="1" ht="16.5" customHeight="1" x14ac:dyDescent="0.25">
      <c r="C14" s="9" t="s">
        <v>32</v>
      </c>
      <c r="D14" s="68">
        <v>-57</v>
      </c>
      <c r="E14" s="68">
        <v>220</v>
      </c>
      <c r="F14" s="68">
        <v>-101</v>
      </c>
      <c r="G14" s="68">
        <v>-240.28544192713991</v>
      </c>
      <c r="H14" s="68">
        <v>-185.36045993373</v>
      </c>
      <c r="I14" s="68">
        <v>-74.131578380960036</v>
      </c>
      <c r="J14" s="68">
        <v>29</v>
      </c>
      <c r="K14" s="68">
        <v>-124</v>
      </c>
      <c r="L14" s="68">
        <v>-138</v>
      </c>
      <c r="M14" s="68">
        <v>-65</v>
      </c>
      <c r="N14" s="68">
        <v>-94</v>
      </c>
      <c r="O14" s="68">
        <v>50</v>
      </c>
      <c r="P14" s="68">
        <v>-59</v>
      </c>
      <c r="Q14" s="68">
        <v>308</v>
      </c>
      <c r="R14" s="68">
        <v>132</v>
      </c>
      <c r="S14" s="68">
        <v>-28</v>
      </c>
      <c r="T14" s="68">
        <v>9</v>
      </c>
      <c r="U14" s="68">
        <v>-43</v>
      </c>
      <c r="V14" s="68">
        <v>4</v>
      </c>
      <c r="W14" s="68">
        <v>-12</v>
      </c>
      <c r="X14" s="68">
        <v>-1</v>
      </c>
      <c r="Y14" s="68">
        <v>110.5</v>
      </c>
      <c r="Z14" s="68">
        <v>147.1</v>
      </c>
      <c r="AA14" s="68">
        <v>228.5</v>
      </c>
      <c r="AB14" s="68">
        <v>182</v>
      </c>
      <c r="AC14" s="68">
        <v>612</v>
      </c>
      <c r="AD14" s="68">
        <v>221</v>
      </c>
      <c r="AE14" s="68">
        <v>130</v>
      </c>
      <c r="AF14" s="68">
        <v>241</v>
      </c>
      <c r="AG14" s="68">
        <v>299</v>
      </c>
      <c r="AH14" s="68">
        <v>346</v>
      </c>
      <c r="AI14" s="68">
        <v>375</v>
      </c>
      <c r="AJ14" s="68">
        <v>293</v>
      </c>
      <c r="AK14" s="68">
        <v>311</v>
      </c>
      <c r="AL14" s="68">
        <v>351</v>
      </c>
      <c r="AM14" s="68">
        <v>322</v>
      </c>
      <c r="AN14" s="68">
        <v>326</v>
      </c>
      <c r="AO14" s="68">
        <v>783</v>
      </c>
      <c r="AP14" s="68">
        <v>357</v>
      </c>
      <c r="AQ14" s="68">
        <v>42</v>
      </c>
      <c r="AR14" s="68">
        <v>173</v>
      </c>
      <c r="AS14" s="68">
        <v>174</v>
      </c>
      <c r="AT14" s="68">
        <v>267</v>
      </c>
      <c r="AU14" s="68">
        <v>179</v>
      </c>
      <c r="AV14" s="68">
        <v>-40</v>
      </c>
      <c r="AW14" s="68">
        <v>150</v>
      </c>
      <c r="AX14" s="68">
        <v>123</v>
      </c>
      <c r="AY14" s="68">
        <v>156</v>
      </c>
      <c r="AZ14" s="68">
        <v>30</v>
      </c>
      <c r="BA14" s="68">
        <v>488</v>
      </c>
      <c r="BB14" s="68">
        <v>-14</v>
      </c>
      <c r="BC14" s="68">
        <v>-252</v>
      </c>
      <c r="BD14" s="68">
        <v>-34</v>
      </c>
      <c r="BE14" s="68">
        <v>-138</v>
      </c>
      <c r="BF14" s="68">
        <v>196</v>
      </c>
      <c r="BG14" s="68">
        <v>-45</v>
      </c>
      <c r="BH14" s="68">
        <v>-168</v>
      </c>
      <c r="BI14" s="68">
        <v>-27</v>
      </c>
      <c r="BJ14" s="68">
        <v>-83</v>
      </c>
      <c r="BK14" s="68">
        <v>-118</v>
      </c>
      <c r="BL14" s="68">
        <v>-268</v>
      </c>
      <c r="BM14" s="68">
        <v>361</v>
      </c>
      <c r="BN14" s="68">
        <v>-47</v>
      </c>
      <c r="BO14" s="68">
        <v>-192</v>
      </c>
      <c r="BP14" s="68">
        <v>-2</v>
      </c>
      <c r="BQ14" s="68">
        <v>21</v>
      </c>
      <c r="BR14" s="68">
        <v>261</v>
      </c>
      <c r="BS14" s="68">
        <v>0</v>
      </c>
      <c r="BT14" s="68">
        <v>69</v>
      </c>
      <c r="BU14" s="68">
        <v>144</v>
      </c>
      <c r="BV14" s="68">
        <v>221</v>
      </c>
      <c r="BW14" s="68">
        <v>188</v>
      </c>
      <c r="BX14" s="97">
        <v>113</v>
      </c>
      <c r="BY14" s="97">
        <v>398</v>
      </c>
      <c r="BZ14" s="97">
        <v>207</v>
      </c>
      <c r="CA14" s="97">
        <v>-85</v>
      </c>
      <c r="CB14" s="42">
        <v>65</v>
      </c>
      <c r="CC14" s="42">
        <v>245</v>
      </c>
      <c r="CD14" s="42">
        <v>203</v>
      </c>
      <c r="CE14" s="42">
        <v>63</v>
      </c>
      <c r="CF14" s="42">
        <v>159</v>
      </c>
      <c r="CG14" s="22"/>
      <c r="CH14" s="22"/>
      <c r="CI14" s="22"/>
      <c r="CJ14" s="22"/>
      <c r="CK14" s="22"/>
      <c r="CL14" s="22"/>
      <c r="CM14" s="22"/>
      <c r="CN14" s="22"/>
      <c r="CO14" s="22"/>
      <c r="CP14" s="22"/>
    </row>
    <row r="15" spans="1:94" s="9" customFormat="1" ht="16.5" customHeight="1" x14ac:dyDescent="0.25">
      <c r="P15" s="68"/>
      <c r="Q15" s="68"/>
      <c r="R15" s="68"/>
      <c r="S15" s="68"/>
      <c r="T15" s="68"/>
      <c r="U15" s="68"/>
      <c r="V15" s="68"/>
      <c r="W15" s="68"/>
      <c r="X15" s="68"/>
      <c r="Y15" s="68"/>
      <c r="AM15" s="68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22"/>
      <c r="CH15" s="22"/>
      <c r="CI15" s="22"/>
      <c r="CJ15" s="22"/>
      <c r="CK15" s="22"/>
      <c r="CL15" s="22"/>
      <c r="CM15" s="22"/>
      <c r="CN15" s="22"/>
      <c r="CO15" s="22"/>
      <c r="CP15" s="22"/>
    </row>
    <row r="16" spans="1:94" s="10" customFormat="1" ht="16.5" hidden="1" customHeight="1" x14ac:dyDescent="0.25">
      <c r="B16" s="62" t="s">
        <v>33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68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8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22"/>
      <c r="CH16" s="24"/>
      <c r="CI16" s="24"/>
      <c r="CJ16" s="24"/>
      <c r="CK16" s="24"/>
      <c r="CL16" s="24"/>
      <c r="CM16" s="24"/>
      <c r="CN16" s="24"/>
      <c r="CO16" s="24"/>
      <c r="CP16" s="24"/>
    </row>
    <row r="17" spans="2:94" s="9" customFormat="1" ht="16.5" hidden="1" customHeight="1" x14ac:dyDescent="0.25">
      <c r="C17" s="9" t="s">
        <v>34</v>
      </c>
      <c r="D17" s="68">
        <v>-17</v>
      </c>
      <c r="E17" s="68">
        <v>12</v>
      </c>
      <c r="F17" s="68">
        <v>-11</v>
      </c>
      <c r="G17" s="68">
        <v>-26</v>
      </c>
      <c r="H17" s="68">
        <v>-23</v>
      </c>
      <c r="I17" s="68">
        <v>-33</v>
      </c>
      <c r="J17" s="68">
        <v>-23</v>
      </c>
      <c r="K17" s="68">
        <v>-16</v>
      </c>
      <c r="L17" s="68">
        <v>-21</v>
      </c>
      <c r="M17" s="68">
        <v>-40</v>
      </c>
      <c r="N17" s="68">
        <v>-22</v>
      </c>
      <c r="O17" s="68">
        <v>-52</v>
      </c>
      <c r="P17" s="68">
        <v>-31</v>
      </c>
      <c r="Q17" s="68">
        <v>-13</v>
      </c>
      <c r="R17" s="68">
        <v>-37</v>
      </c>
      <c r="S17" s="68">
        <v>-25</v>
      </c>
      <c r="T17" s="68">
        <v>-16</v>
      </c>
      <c r="U17" s="68">
        <v>-19</v>
      </c>
      <c r="V17" s="68">
        <v>-24</v>
      </c>
      <c r="W17" s="68">
        <v>-26</v>
      </c>
      <c r="X17" s="68">
        <v>-27</v>
      </c>
      <c r="Y17" s="68">
        <v>-37</v>
      </c>
      <c r="Z17" s="68">
        <v>-16</v>
      </c>
      <c r="AA17" s="68">
        <v>-36</v>
      </c>
      <c r="AB17" s="68">
        <v>-30</v>
      </c>
      <c r="AC17" s="68">
        <v>-28</v>
      </c>
      <c r="AD17" s="68">
        <v>-51</v>
      </c>
      <c r="AE17" s="68">
        <v>-32</v>
      </c>
      <c r="AF17" s="68">
        <v>-18</v>
      </c>
      <c r="AG17" s="68">
        <v>-10</v>
      </c>
      <c r="AH17" s="68">
        <v>-10</v>
      </c>
      <c r="AI17" s="68">
        <v>11</v>
      </c>
      <c r="AJ17" s="68">
        <v>9</v>
      </c>
      <c r="AK17" s="68">
        <v>-9</v>
      </c>
      <c r="AL17" s="68">
        <v>-58</v>
      </c>
      <c r="AM17" s="68">
        <v>-62</v>
      </c>
      <c r="AN17" s="68">
        <v>-46</v>
      </c>
      <c r="AO17" s="68">
        <v>8</v>
      </c>
      <c r="AP17" s="68">
        <v>-24</v>
      </c>
      <c r="AQ17" s="68">
        <v>-23</v>
      </c>
      <c r="AR17" s="68">
        <v>-34</v>
      </c>
      <c r="AS17" s="68">
        <v>-15</v>
      </c>
      <c r="AT17" s="68">
        <v>-15</v>
      </c>
      <c r="AU17" s="68">
        <v>-4</v>
      </c>
      <c r="AV17" s="68">
        <v>-21</v>
      </c>
      <c r="AW17" s="68">
        <v>-42</v>
      </c>
      <c r="AX17" s="68">
        <v>-73</v>
      </c>
      <c r="AY17" s="68">
        <v>-33</v>
      </c>
      <c r="AZ17" s="68">
        <v>-22</v>
      </c>
      <c r="BA17" s="68">
        <v>31</v>
      </c>
      <c r="BB17" s="68">
        <v>45</v>
      </c>
      <c r="BC17" s="68">
        <v>-6</v>
      </c>
      <c r="BD17" s="68">
        <v>22</v>
      </c>
      <c r="BE17" s="68">
        <v>-1</v>
      </c>
      <c r="BF17" s="68">
        <v>18</v>
      </c>
      <c r="BG17" s="68">
        <v>19</v>
      </c>
      <c r="BH17" s="68">
        <v>17</v>
      </c>
      <c r="BI17" s="68">
        <v>-3</v>
      </c>
      <c r="BJ17" s="68">
        <v>-3</v>
      </c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G17" s="22"/>
      <c r="CH17" s="22"/>
      <c r="CI17" s="22"/>
      <c r="CJ17" s="22"/>
      <c r="CK17" s="22"/>
      <c r="CL17" s="22"/>
      <c r="CM17" s="22"/>
      <c r="CN17" s="22"/>
      <c r="CO17" s="22"/>
      <c r="CP17" s="22"/>
    </row>
    <row r="18" spans="2:94" s="9" customFormat="1" ht="16.5" hidden="1" customHeight="1" x14ac:dyDescent="0.25">
      <c r="C18" s="9" t="s">
        <v>29</v>
      </c>
      <c r="D18" s="69">
        <v>3.2579009231720097</v>
      </c>
      <c r="E18" s="69">
        <v>3.6758803817270049</v>
      </c>
      <c r="F18" s="69">
        <v>-5.0700718975356063</v>
      </c>
      <c r="G18" s="69">
        <v>-9.8050468270462527</v>
      </c>
      <c r="H18" s="69">
        <v>0.76074013400001483</v>
      </c>
      <c r="I18" s="69">
        <v>4.6827514541068993</v>
      </c>
      <c r="J18" s="69">
        <v>8.5025028169343422</v>
      </c>
      <c r="K18" s="69">
        <v>7.3578862572616845</v>
      </c>
      <c r="L18" s="69">
        <v>5.8618009301199931</v>
      </c>
      <c r="M18" s="69">
        <v>10.022822468954121</v>
      </c>
      <c r="N18" s="69">
        <v>1.2356623478839701</v>
      </c>
      <c r="O18" s="69">
        <v>7.7262703713170007</v>
      </c>
      <c r="P18" s="69">
        <v>1</v>
      </c>
      <c r="Q18" s="69">
        <v>12</v>
      </c>
      <c r="R18" s="69">
        <v>1</v>
      </c>
      <c r="S18" s="69">
        <v>4</v>
      </c>
      <c r="T18" s="69">
        <v>2</v>
      </c>
      <c r="U18" s="69">
        <v>9</v>
      </c>
      <c r="V18" s="69">
        <v>9</v>
      </c>
      <c r="W18" s="69">
        <v>9</v>
      </c>
      <c r="X18" s="69">
        <v>7</v>
      </c>
      <c r="Y18" s="69">
        <v>19</v>
      </c>
      <c r="Z18" s="69">
        <v>20</v>
      </c>
      <c r="AA18" s="69">
        <v>20</v>
      </c>
      <c r="AB18" s="69">
        <v>21</v>
      </c>
      <c r="AC18" s="69">
        <v>31</v>
      </c>
      <c r="AD18" s="69">
        <v>16</v>
      </c>
      <c r="AE18" s="69">
        <v>14</v>
      </c>
      <c r="AF18" s="69">
        <v>13</v>
      </c>
      <c r="AG18" s="69">
        <v>11</v>
      </c>
      <c r="AH18" s="69">
        <v>25</v>
      </c>
      <c r="AI18" s="69">
        <v>16</v>
      </c>
      <c r="AJ18" s="69">
        <v>13</v>
      </c>
      <c r="AK18" s="69">
        <v>9.9</v>
      </c>
      <c r="AL18" s="69">
        <v>10</v>
      </c>
      <c r="AM18" s="69">
        <v>0</v>
      </c>
      <c r="AN18" s="69">
        <v>8</v>
      </c>
      <c r="AO18" s="69">
        <v>15</v>
      </c>
      <c r="AP18" s="69">
        <v>6</v>
      </c>
      <c r="AQ18" s="69">
        <v>-2</v>
      </c>
      <c r="AR18" s="69">
        <v>-6</v>
      </c>
      <c r="AS18" s="69">
        <v>-11</v>
      </c>
      <c r="AT18" s="69">
        <v>-3</v>
      </c>
      <c r="AU18" s="69">
        <v>-6</v>
      </c>
      <c r="AV18" s="69">
        <v>-9</v>
      </c>
      <c r="AW18" s="69">
        <v>-10</v>
      </c>
      <c r="AX18" s="69">
        <v>5</v>
      </c>
      <c r="AY18" s="69">
        <v>-30</v>
      </c>
      <c r="AZ18" s="69">
        <v>-5</v>
      </c>
      <c r="BA18" s="69">
        <v>5</v>
      </c>
      <c r="BB18" s="69">
        <v>-2</v>
      </c>
      <c r="BC18" s="69">
        <v>1</v>
      </c>
      <c r="BD18" s="69">
        <v>-21</v>
      </c>
      <c r="BE18" s="69">
        <v>-13</v>
      </c>
      <c r="BF18" s="69">
        <v>-8</v>
      </c>
      <c r="BG18" s="69">
        <v>-15</v>
      </c>
      <c r="BH18" s="69">
        <v>-20</v>
      </c>
      <c r="BI18" s="69">
        <v>-9</v>
      </c>
      <c r="BJ18" s="69">
        <v>-8</v>
      </c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3"/>
      <c r="CB18" s="43"/>
      <c r="CC18" s="43"/>
      <c r="CD18" s="43"/>
      <c r="CE18" s="43"/>
      <c r="CF18" s="43"/>
      <c r="CG18" s="22"/>
      <c r="CH18" s="22"/>
      <c r="CI18" s="22"/>
      <c r="CJ18" s="22"/>
      <c r="CK18" s="22"/>
      <c r="CL18" s="22"/>
      <c r="CM18" s="22"/>
      <c r="CN18" s="22"/>
      <c r="CO18" s="22"/>
      <c r="CP18" s="22"/>
    </row>
    <row r="19" spans="2:94" s="9" customFormat="1" ht="16.5" hidden="1" customHeight="1" x14ac:dyDescent="0.25">
      <c r="C19" s="9" t="s">
        <v>30</v>
      </c>
      <c r="D19" s="68">
        <f t="shared" ref="D19:O19" si="8">+D17+D18</f>
        <v>-13.742099076827991</v>
      </c>
      <c r="E19" s="68">
        <f t="shared" si="8"/>
        <v>15.675880381727005</v>
      </c>
      <c r="F19" s="68">
        <f t="shared" si="8"/>
        <v>-16.070071897535605</v>
      </c>
      <c r="G19" s="68">
        <f t="shared" si="8"/>
        <v>-35.805046827046255</v>
      </c>
      <c r="H19" s="68">
        <f t="shared" si="8"/>
        <v>-22.239259865999983</v>
      </c>
      <c r="I19" s="68">
        <f t="shared" si="8"/>
        <v>-28.317248545893101</v>
      </c>
      <c r="J19" s="68">
        <f t="shared" si="8"/>
        <v>-14.497497183065658</v>
      </c>
      <c r="K19" s="68">
        <f t="shared" si="8"/>
        <v>-8.6421137427383155</v>
      </c>
      <c r="L19" s="68">
        <f t="shared" si="8"/>
        <v>-15.138199069880006</v>
      </c>
      <c r="M19" s="68">
        <f t="shared" si="8"/>
        <v>-29.977177531045879</v>
      </c>
      <c r="N19" s="68">
        <f t="shared" si="8"/>
        <v>-20.76433765211603</v>
      </c>
      <c r="O19" s="68">
        <f t="shared" si="8"/>
        <v>-44.273729628683</v>
      </c>
      <c r="P19" s="68">
        <v>-30</v>
      </c>
      <c r="Q19" s="68">
        <v>-1</v>
      </c>
      <c r="R19" s="68">
        <v>-36</v>
      </c>
      <c r="S19" s="68">
        <v>-21</v>
      </c>
      <c r="T19" s="68">
        <v>-14</v>
      </c>
      <c r="U19" s="68">
        <v>-10</v>
      </c>
      <c r="V19" s="68">
        <v>-15</v>
      </c>
      <c r="W19" s="68">
        <v>-17</v>
      </c>
      <c r="X19" s="68">
        <v>-20</v>
      </c>
      <c r="Y19" s="68">
        <v>-18</v>
      </c>
      <c r="Z19" s="68">
        <v>4</v>
      </c>
      <c r="AA19" s="68">
        <v>-16</v>
      </c>
      <c r="AB19" s="68">
        <v>-9</v>
      </c>
      <c r="AC19" s="68">
        <v>3</v>
      </c>
      <c r="AD19" s="68">
        <v>-35</v>
      </c>
      <c r="AE19" s="68">
        <v>-18</v>
      </c>
      <c r="AF19" s="68">
        <v>-5</v>
      </c>
      <c r="AG19" s="68">
        <v>1</v>
      </c>
      <c r="AH19" s="68">
        <v>15</v>
      </c>
      <c r="AI19" s="68">
        <v>27</v>
      </c>
      <c r="AJ19" s="68">
        <v>22</v>
      </c>
      <c r="AK19" s="68">
        <v>1</v>
      </c>
      <c r="AL19" s="68">
        <v>-48</v>
      </c>
      <c r="AM19" s="68">
        <v>-62</v>
      </c>
      <c r="AN19" s="68">
        <v>-38</v>
      </c>
      <c r="AO19" s="68">
        <v>23</v>
      </c>
      <c r="AP19" s="68">
        <v>-18</v>
      </c>
      <c r="AQ19" s="68">
        <v>-25</v>
      </c>
      <c r="AR19" s="68">
        <v>-40</v>
      </c>
      <c r="AS19" s="68">
        <v>-26</v>
      </c>
      <c r="AT19" s="68">
        <v>-18</v>
      </c>
      <c r="AU19" s="68">
        <v>-10</v>
      </c>
      <c r="AV19" s="68">
        <v>-30</v>
      </c>
      <c r="AW19" s="68">
        <v>-52</v>
      </c>
      <c r="AX19" s="68">
        <v>-68</v>
      </c>
      <c r="AY19" s="68">
        <v>-63</v>
      </c>
      <c r="AZ19" s="68">
        <v>-27</v>
      </c>
      <c r="BA19" s="68">
        <v>36</v>
      </c>
      <c r="BB19" s="68">
        <v>43</v>
      </c>
      <c r="BC19" s="68">
        <v>-5</v>
      </c>
      <c r="BD19" s="68">
        <v>1</v>
      </c>
      <c r="BE19" s="68">
        <v>-14</v>
      </c>
      <c r="BF19" s="68">
        <v>10</v>
      </c>
      <c r="BG19" s="68">
        <v>4</v>
      </c>
      <c r="BH19" s="68">
        <v>-3</v>
      </c>
      <c r="BI19" s="68">
        <v>-12</v>
      </c>
      <c r="BJ19" s="68">
        <v>-11</v>
      </c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G19" s="22"/>
      <c r="CH19" s="22"/>
      <c r="CI19" s="22"/>
      <c r="CJ19" s="22"/>
      <c r="CK19" s="22"/>
      <c r="CL19" s="22"/>
      <c r="CM19" s="22"/>
      <c r="CN19" s="22"/>
      <c r="CO19" s="22"/>
      <c r="CP19" s="22"/>
    </row>
    <row r="20" spans="2:94" s="9" customFormat="1" ht="16.5" hidden="1" customHeight="1" x14ac:dyDescent="0.25">
      <c r="C20" s="9" t="s">
        <v>31</v>
      </c>
      <c r="D20" s="69">
        <f t="shared" ref="D20:AR20" si="9">+D21-D17-D18</f>
        <v>-30.257900923172009</v>
      </c>
      <c r="E20" s="69">
        <f t="shared" si="9"/>
        <v>-81.675880381727012</v>
      </c>
      <c r="F20" s="69">
        <f t="shared" si="9"/>
        <v>-71.929928102464388</v>
      </c>
      <c r="G20" s="69">
        <f t="shared" si="9"/>
        <v>-110.19495317295375</v>
      </c>
      <c r="H20" s="69">
        <f t="shared" si="9"/>
        <v>13.239259865999985</v>
      </c>
      <c r="I20" s="69">
        <f t="shared" si="9"/>
        <v>-5.6827514541068993</v>
      </c>
      <c r="J20" s="69">
        <f t="shared" si="9"/>
        <v>83.497497183065661</v>
      </c>
      <c r="K20" s="69">
        <f t="shared" si="9"/>
        <v>-92.357886257261683</v>
      </c>
      <c r="L20" s="69">
        <f t="shared" si="9"/>
        <v>-131.86180093011998</v>
      </c>
      <c r="M20" s="69">
        <f t="shared" si="9"/>
        <v>-58.022822468954118</v>
      </c>
      <c r="N20" s="69">
        <f t="shared" si="9"/>
        <v>60.764337652116026</v>
      </c>
      <c r="O20" s="69">
        <f t="shared" si="9"/>
        <v>69.273729628683</v>
      </c>
      <c r="P20" s="69">
        <f t="shared" si="9"/>
        <v>38</v>
      </c>
      <c r="Q20" s="69">
        <f t="shared" si="9"/>
        <v>53</v>
      </c>
      <c r="R20" s="69">
        <f t="shared" si="9"/>
        <v>92</v>
      </c>
      <c r="S20" s="69">
        <f t="shared" si="9"/>
        <v>131</v>
      </c>
      <c r="T20" s="69">
        <f t="shared" si="9"/>
        <v>28</v>
      </c>
      <c r="U20" s="69">
        <f t="shared" si="9"/>
        <v>40</v>
      </c>
      <c r="V20" s="69">
        <f t="shared" si="9"/>
        <v>-80</v>
      </c>
      <c r="W20" s="69">
        <f t="shared" si="9"/>
        <v>-37</v>
      </c>
      <c r="X20" s="69">
        <f t="shared" si="9"/>
        <v>23</v>
      </c>
      <c r="Y20" s="69">
        <f t="shared" si="9"/>
        <v>23</v>
      </c>
      <c r="Z20" s="69">
        <f t="shared" si="9"/>
        <v>129</v>
      </c>
      <c r="AA20" s="69">
        <f t="shared" si="9"/>
        <v>127</v>
      </c>
      <c r="AB20" s="69">
        <f t="shared" si="9"/>
        <v>-128</v>
      </c>
      <c r="AC20" s="69">
        <f t="shared" si="9"/>
        <v>99</v>
      </c>
      <c r="AD20" s="69">
        <f t="shared" si="9"/>
        <v>61</v>
      </c>
      <c r="AE20" s="69">
        <f t="shared" si="9"/>
        <v>83</v>
      </c>
      <c r="AF20" s="69">
        <f t="shared" si="9"/>
        <v>78</v>
      </c>
      <c r="AG20" s="69">
        <f t="shared" si="9"/>
        <v>-23</v>
      </c>
      <c r="AH20" s="69">
        <f t="shared" si="9"/>
        <v>31</v>
      </c>
      <c r="AI20" s="69">
        <f t="shared" si="9"/>
        <v>117</v>
      </c>
      <c r="AJ20" s="69">
        <f t="shared" si="9"/>
        <v>46</v>
      </c>
      <c r="AK20" s="69">
        <f t="shared" si="9"/>
        <v>1.0999999999999996</v>
      </c>
      <c r="AL20" s="69">
        <f t="shared" si="9"/>
        <v>178</v>
      </c>
      <c r="AM20" s="69">
        <f t="shared" si="9"/>
        <v>53</v>
      </c>
      <c r="AN20" s="69">
        <f t="shared" si="9"/>
        <v>45</v>
      </c>
      <c r="AO20" s="69">
        <f t="shared" si="9"/>
        <v>63</v>
      </c>
      <c r="AP20" s="69">
        <f t="shared" si="9"/>
        <v>85</v>
      </c>
      <c r="AQ20" s="69">
        <f t="shared" si="9"/>
        <v>-67</v>
      </c>
      <c r="AR20" s="69">
        <f t="shared" si="9"/>
        <v>95</v>
      </c>
      <c r="AS20" s="69">
        <v>74</v>
      </c>
      <c r="AT20" s="69">
        <v>48</v>
      </c>
      <c r="AU20" s="69">
        <v>59</v>
      </c>
      <c r="AV20" s="69">
        <v>-10</v>
      </c>
      <c r="AW20" s="69">
        <v>169</v>
      </c>
      <c r="AX20" s="69">
        <v>40</v>
      </c>
      <c r="AY20" s="69">
        <v>19</v>
      </c>
      <c r="AZ20" s="69">
        <f t="shared" ref="AZ20:BJ20" si="10">+AZ21-AZ19</f>
        <v>58</v>
      </c>
      <c r="BA20" s="69">
        <f t="shared" si="10"/>
        <v>119</v>
      </c>
      <c r="BB20" s="69">
        <f t="shared" si="10"/>
        <v>84</v>
      </c>
      <c r="BC20" s="69">
        <f t="shared" si="10"/>
        <v>26</v>
      </c>
      <c r="BD20" s="69">
        <f t="shared" si="10"/>
        <v>-71</v>
      </c>
      <c r="BE20" s="69">
        <f t="shared" si="10"/>
        <v>-25</v>
      </c>
      <c r="BF20" s="69">
        <f t="shared" si="10"/>
        <v>14</v>
      </c>
      <c r="BG20" s="69">
        <f t="shared" si="10"/>
        <v>49</v>
      </c>
      <c r="BH20" s="69">
        <f t="shared" si="10"/>
        <v>42</v>
      </c>
      <c r="BI20" s="69">
        <f t="shared" si="10"/>
        <v>302</v>
      </c>
      <c r="BJ20" s="69">
        <f t="shared" si="10"/>
        <v>108</v>
      </c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3"/>
      <c r="CB20" s="43"/>
      <c r="CC20" s="43"/>
      <c r="CD20" s="43"/>
      <c r="CE20" s="43"/>
      <c r="CF20" s="43"/>
      <c r="CG20" s="22"/>
      <c r="CH20" s="22"/>
      <c r="CI20" s="22"/>
      <c r="CJ20" s="22"/>
      <c r="CK20" s="22"/>
      <c r="CL20" s="22"/>
      <c r="CM20" s="22"/>
      <c r="CN20" s="22"/>
      <c r="CO20" s="22"/>
      <c r="CP20" s="22"/>
    </row>
    <row r="21" spans="2:94" s="9" customFormat="1" ht="16.5" hidden="1" customHeight="1" x14ac:dyDescent="0.25">
      <c r="C21" s="9" t="s">
        <v>32</v>
      </c>
      <c r="D21" s="68">
        <v>-44</v>
      </c>
      <c r="E21" s="68">
        <v>-66</v>
      </c>
      <c r="F21" s="68">
        <v>-88</v>
      </c>
      <c r="G21" s="68">
        <v>-146</v>
      </c>
      <c r="H21" s="68">
        <v>-9</v>
      </c>
      <c r="I21" s="68">
        <v>-34</v>
      </c>
      <c r="J21" s="68">
        <v>69</v>
      </c>
      <c r="K21" s="68">
        <v>-101</v>
      </c>
      <c r="L21" s="68">
        <v>-147</v>
      </c>
      <c r="M21" s="68">
        <v>-88</v>
      </c>
      <c r="N21" s="68">
        <v>40</v>
      </c>
      <c r="O21" s="68">
        <v>25</v>
      </c>
      <c r="P21" s="68">
        <v>8</v>
      </c>
      <c r="Q21" s="68">
        <v>52</v>
      </c>
      <c r="R21" s="68">
        <v>56</v>
      </c>
      <c r="S21" s="68">
        <v>110</v>
      </c>
      <c r="T21" s="68">
        <v>14</v>
      </c>
      <c r="U21" s="68">
        <v>30</v>
      </c>
      <c r="V21" s="68">
        <v>-95</v>
      </c>
      <c r="W21" s="68">
        <v>-54</v>
      </c>
      <c r="X21" s="68">
        <v>3</v>
      </c>
      <c r="Y21" s="68">
        <v>5</v>
      </c>
      <c r="Z21" s="68">
        <v>133</v>
      </c>
      <c r="AA21" s="68">
        <v>111</v>
      </c>
      <c r="AB21" s="68">
        <v>-137</v>
      </c>
      <c r="AC21" s="68">
        <v>102</v>
      </c>
      <c r="AD21" s="68">
        <v>26</v>
      </c>
      <c r="AE21" s="68">
        <v>65</v>
      </c>
      <c r="AF21" s="68">
        <v>73</v>
      </c>
      <c r="AG21" s="68">
        <v>-22</v>
      </c>
      <c r="AH21" s="68">
        <v>46</v>
      </c>
      <c r="AI21" s="68">
        <v>144</v>
      </c>
      <c r="AJ21" s="68">
        <v>68</v>
      </c>
      <c r="AK21" s="68">
        <v>2</v>
      </c>
      <c r="AL21" s="68">
        <v>130</v>
      </c>
      <c r="AM21" s="68">
        <v>-9</v>
      </c>
      <c r="AN21" s="68">
        <v>7</v>
      </c>
      <c r="AO21" s="68">
        <v>86</v>
      </c>
      <c r="AP21" s="68">
        <v>67</v>
      </c>
      <c r="AQ21" s="68">
        <v>-92</v>
      </c>
      <c r="AR21" s="68">
        <v>55</v>
      </c>
      <c r="AS21" s="68">
        <v>48</v>
      </c>
      <c r="AT21" s="68">
        <v>30</v>
      </c>
      <c r="AU21" s="68">
        <v>49</v>
      </c>
      <c r="AV21" s="68">
        <v>-40</v>
      </c>
      <c r="AW21" s="68">
        <v>117</v>
      </c>
      <c r="AX21" s="68">
        <v>-28</v>
      </c>
      <c r="AY21" s="68">
        <v>-44</v>
      </c>
      <c r="AZ21" s="68">
        <v>31</v>
      </c>
      <c r="BA21" s="68">
        <v>155</v>
      </c>
      <c r="BB21" s="68">
        <v>127</v>
      </c>
      <c r="BC21" s="68">
        <v>21</v>
      </c>
      <c r="BD21" s="68">
        <v>-70</v>
      </c>
      <c r="BE21" s="68">
        <v>-39</v>
      </c>
      <c r="BF21" s="68">
        <v>24</v>
      </c>
      <c r="BG21" s="68">
        <v>53</v>
      </c>
      <c r="BH21" s="68">
        <v>39</v>
      </c>
      <c r="BI21" s="68">
        <v>290</v>
      </c>
      <c r="BJ21" s="68">
        <v>97</v>
      </c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G21" s="22"/>
      <c r="CH21" s="22"/>
      <c r="CI21" s="22"/>
      <c r="CJ21" s="22"/>
      <c r="CK21" s="22"/>
      <c r="CL21" s="22"/>
      <c r="CM21" s="22"/>
      <c r="CN21" s="22"/>
      <c r="CO21" s="22"/>
      <c r="CP21" s="22"/>
    </row>
    <row r="22" spans="2:94" s="9" customFormat="1" ht="16.5" hidden="1" customHeight="1" x14ac:dyDescent="0.25">
      <c r="P22" s="68"/>
      <c r="Q22" s="68"/>
      <c r="R22" s="68"/>
      <c r="S22" s="68"/>
      <c r="T22" s="68"/>
      <c r="U22" s="68"/>
      <c r="V22" s="68"/>
      <c r="W22" s="68"/>
      <c r="X22" s="68"/>
      <c r="Y22" s="68"/>
      <c r="AM22" s="68"/>
      <c r="CG22" s="22"/>
      <c r="CH22" s="22"/>
      <c r="CI22" s="22"/>
      <c r="CJ22" s="22"/>
      <c r="CK22" s="22"/>
      <c r="CL22" s="22"/>
      <c r="CM22" s="22"/>
      <c r="CN22" s="22"/>
      <c r="CO22" s="22"/>
      <c r="CP22" s="22"/>
    </row>
    <row r="23" spans="2:94" s="10" customFormat="1" ht="16.5" customHeight="1" x14ac:dyDescent="0.25">
      <c r="B23" s="62" t="s">
        <v>35</v>
      </c>
      <c r="P23" s="71"/>
      <c r="Q23" s="71"/>
      <c r="R23" s="71"/>
      <c r="S23" s="71"/>
      <c r="T23" s="71"/>
      <c r="U23" s="71"/>
      <c r="V23" s="71"/>
      <c r="W23" s="71"/>
      <c r="X23" s="71"/>
      <c r="Y23" s="71"/>
      <c r="AM23" s="71"/>
      <c r="CG23" s="22"/>
      <c r="CH23" s="24"/>
      <c r="CI23" s="24"/>
      <c r="CJ23" s="24"/>
      <c r="CK23" s="24"/>
      <c r="CL23" s="24"/>
      <c r="CM23" s="24"/>
      <c r="CN23" s="24"/>
      <c r="CO23" s="24"/>
      <c r="CP23" s="24"/>
    </row>
    <row r="24" spans="2:94" s="9" customFormat="1" ht="16.5" customHeight="1" x14ac:dyDescent="0.25">
      <c r="C24" s="9" t="s">
        <v>36</v>
      </c>
      <c r="D24" s="68">
        <v>-48.172744010000201</v>
      </c>
      <c r="E24" s="68">
        <v>130</v>
      </c>
      <c r="F24" s="68">
        <v>65.896915039999953</v>
      </c>
      <c r="G24" s="68">
        <v>-42.797268179999946</v>
      </c>
      <c r="H24" s="68">
        <v>104.26026433999994</v>
      </c>
      <c r="I24" s="68">
        <v>145.50840779999999</v>
      </c>
      <c r="J24" s="68">
        <v>145.72380929999997</v>
      </c>
      <c r="K24" s="68">
        <v>-33.934266089999937</v>
      </c>
      <c r="L24" s="68">
        <v>25.541274509999994</v>
      </c>
      <c r="M24" s="68">
        <v>-57</v>
      </c>
      <c r="N24" s="68">
        <v>-8</v>
      </c>
      <c r="O24" s="68">
        <v>84</v>
      </c>
      <c r="P24" s="68">
        <v>267</v>
      </c>
      <c r="Q24" s="68">
        <v>377</v>
      </c>
      <c r="R24" s="68">
        <v>-289</v>
      </c>
      <c r="S24" s="68">
        <v>154</v>
      </c>
      <c r="T24" s="68">
        <v>84</v>
      </c>
      <c r="U24" s="68">
        <v>138</v>
      </c>
      <c r="V24" s="68">
        <v>136</v>
      </c>
      <c r="W24" s="68">
        <v>211</v>
      </c>
      <c r="X24" s="68">
        <v>502</v>
      </c>
      <c r="Y24" s="68">
        <v>171</v>
      </c>
      <c r="Z24" s="68">
        <v>733</v>
      </c>
      <c r="AA24" s="68">
        <v>472</v>
      </c>
      <c r="AB24" s="68">
        <v>304.29046772999999</v>
      </c>
      <c r="AC24" s="68">
        <v>628.42196204000004</v>
      </c>
      <c r="AD24" s="68">
        <v>557</v>
      </c>
      <c r="AE24" s="68">
        <v>396.39606387999999</v>
      </c>
      <c r="AF24" s="68">
        <v>360.21855426000002</v>
      </c>
      <c r="AG24" s="68">
        <v>349.81248160000001</v>
      </c>
      <c r="AH24" s="68">
        <v>328.50841716999997</v>
      </c>
      <c r="AI24" s="68">
        <v>290.23917160999997</v>
      </c>
      <c r="AJ24" s="68">
        <v>180.59928105</v>
      </c>
      <c r="AK24" s="68">
        <v>208.70109131000001</v>
      </c>
      <c r="AL24" s="68">
        <v>216</v>
      </c>
      <c r="AM24" s="71">
        <v>87</v>
      </c>
      <c r="AN24" s="68">
        <v>234</v>
      </c>
      <c r="AO24" s="68">
        <v>308</v>
      </c>
      <c r="AP24" s="68">
        <v>40</v>
      </c>
      <c r="AQ24" s="68">
        <v>-91</v>
      </c>
      <c r="AR24" s="68">
        <v>-264</v>
      </c>
      <c r="AS24" s="68">
        <v>-403</v>
      </c>
      <c r="AT24" s="68">
        <v>-164</v>
      </c>
      <c r="AU24" s="68">
        <v>-136</v>
      </c>
      <c r="AV24" s="68">
        <v>-294</v>
      </c>
      <c r="AW24" s="68">
        <v>-306</v>
      </c>
      <c r="AX24" s="68">
        <v>-318</v>
      </c>
      <c r="AY24" s="68">
        <v>-342</v>
      </c>
      <c r="AZ24" s="68">
        <v>-65</v>
      </c>
      <c r="BA24" s="68">
        <v>125</v>
      </c>
      <c r="BB24" s="68">
        <v>26</v>
      </c>
      <c r="BC24" s="68">
        <v>-151</v>
      </c>
      <c r="BD24" s="68">
        <v>-390</v>
      </c>
      <c r="BE24" s="68">
        <v>-160</v>
      </c>
      <c r="BF24" s="68">
        <v>-233</v>
      </c>
      <c r="BG24" s="68">
        <v>-236</v>
      </c>
      <c r="BH24" s="68">
        <v>-243</v>
      </c>
      <c r="BI24" s="68">
        <v>-365</v>
      </c>
      <c r="BJ24" s="68">
        <v>-299</v>
      </c>
      <c r="BK24" s="68">
        <v>-323</v>
      </c>
      <c r="BL24" s="68">
        <v>-226</v>
      </c>
      <c r="BM24" s="68">
        <v>-100</v>
      </c>
      <c r="BN24" s="68">
        <v>-200</v>
      </c>
      <c r="BO24" s="68">
        <v>-259</v>
      </c>
      <c r="BP24" s="68">
        <v>-286</v>
      </c>
      <c r="BQ24" s="68">
        <v>-361</v>
      </c>
      <c r="BR24" s="68">
        <v>-166</v>
      </c>
      <c r="BS24" s="68">
        <v>-159</v>
      </c>
      <c r="BT24" s="68">
        <v>-244</v>
      </c>
      <c r="BU24" s="68">
        <v>-167</v>
      </c>
      <c r="BV24" s="68">
        <v>-268</v>
      </c>
      <c r="BW24" s="68">
        <v>-264</v>
      </c>
      <c r="BX24" s="97">
        <v>-243</v>
      </c>
      <c r="BY24" s="97">
        <v>-138</v>
      </c>
      <c r="BZ24" s="97">
        <v>-319</v>
      </c>
      <c r="CA24" s="97">
        <v>-183</v>
      </c>
      <c r="CB24" s="42">
        <v>-41</v>
      </c>
      <c r="CC24" s="42">
        <v>-142</v>
      </c>
      <c r="CD24" s="42">
        <v>0</v>
      </c>
      <c r="CE24" s="42">
        <v>-156</v>
      </c>
      <c r="CF24" s="42">
        <v>-64</v>
      </c>
      <c r="CG24" s="22"/>
      <c r="CH24" s="84"/>
      <c r="CI24" s="22"/>
      <c r="CJ24" s="22"/>
      <c r="CK24" s="22"/>
      <c r="CL24" s="22"/>
      <c r="CM24" s="22"/>
      <c r="CN24" s="22"/>
      <c r="CO24" s="22"/>
      <c r="CP24" s="22"/>
    </row>
    <row r="25" spans="2:94" s="9" customFormat="1" ht="16.5" customHeight="1" x14ac:dyDescent="0.25">
      <c r="C25" s="9" t="s">
        <v>37</v>
      </c>
      <c r="D25" s="69">
        <v>33</v>
      </c>
      <c r="E25" s="69">
        <v>50</v>
      </c>
      <c r="F25" s="69">
        <v>59</v>
      </c>
      <c r="G25" s="69">
        <v>26</v>
      </c>
      <c r="H25" s="69">
        <v>15</v>
      </c>
      <c r="I25" s="69">
        <v>7</v>
      </c>
      <c r="J25" s="69">
        <v>168</v>
      </c>
      <c r="K25" s="69">
        <v>145</v>
      </c>
      <c r="L25" s="69">
        <v>2</v>
      </c>
      <c r="M25" s="69">
        <v>45</v>
      </c>
      <c r="N25" s="69">
        <v>74</v>
      </c>
      <c r="O25" s="69">
        <v>83</v>
      </c>
      <c r="P25" s="69">
        <v>59</v>
      </c>
      <c r="Q25" s="69">
        <v>91</v>
      </c>
      <c r="R25" s="69">
        <v>-68</v>
      </c>
      <c r="S25" s="69">
        <v>45</v>
      </c>
      <c r="T25" s="69">
        <v>67</v>
      </c>
      <c r="U25" s="69">
        <v>569</v>
      </c>
      <c r="V25" s="69">
        <v>87</v>
      </c>
      <c r="W25" s="69">
        <v>163</v>
      </c>
      <c r="X25" s="69">
        <v>-153</v>
      </c>
      <c r="Y25" s="69">
        <v>67</v>
      </c>
      <c r="Z25" s="69">
        <v>162</v>
      </c>
      <c r="AA25" s="69">
        <v>143</v>
      </c>
      <c r="AB25" s="69">
        <v>144</v>
      </c>
      <c r="AC25" s="69">
        <v>160</v>
      </c>
      <c r="AD25" s="69">
        <v>101</v>
      </c>
      <c r="AE25" s="69">
        <v>149</v>
      </c>
      <c r="AF25" s="69">
        <v>235</v>
      </c>
      <c r="AG25" s="69">
        <v>178</v>
      </c>
      <c r="AH25" s="69">
        <v>81</v>
      </c>
      <c r="AI25" s="69">
        <v>73</v>
      </c>
      <c r="AJ25" s="69">
        <v>166</v>
      </c>
      <c r="AK25" s="69">
        <v>70</v>
      </c>
      <c r="AL25" s="69">
        <v>65</v>
      </c>
      <c r="AM25" s="72">
        <v>110</v>
      </c>
      <c r="AN25" s="69">
        <v>584</v>
      </c>
      <c r="AO25" s="69">
        <v>121</v>
      </c>
      <c r="AP25" s="69">
        <v>13</v>
      </c>
      <c r="AQ25" s="69">
        <v>41</v>
      </c>
      <c r="AR25" s="69">
        <v>-57</v>
      </c>
      <c r="AS25" s="69">
        <v>-45</v>
      </c>
      <c r="AT25" s="69">
        <v>-14</v>
      </c>
      <c r="AU25" s="69">
        <v>-13</v>
      </c>
      <c r="AV25" s="69">
        <v>-59</v>
      </c>
      <c r="AW25" s="69">
        <v>-53</v>
      </c>
      <c r="AX25" s="69">
        <v>-14</v>
      </c>
      <c r="AY25" s="69">
        <v>201</v>
      </c>
      <c r="AZ25" s="69">
        <v>-166</v>
      </c>
      <c r="BA25" s="69">
        <v>84</v>
      </c>
      <c r="BB25" s="69">
        <v>68</v>
      </c>
      <c r="BC25" s="69">
        <v>62</v>
      </c>
      <c r="BD25" s="69">
        <v>25</v>
      </c>
      <c r="BE25" s="69">
        <v>-2</v>
      </c>
      <c r="BF25" s="69">
        <v>9</v>
      </c>
      <c r="BG25" s="69">
        <v>-2</v>
      </c>
      <c r="BH25" s="69">
        <v>6</v>
      </c>
      <c r="BI25" s="69">
        <v>9</v>
      </c>
      <c r="BJ25" s="69">
        <v>78</v>
      </c>
      <c r="BK25" s="69">
        <v>74</v>
      </c>
      <c r="BL25" s="69">
        <v>54</v>
      </c>
      <c r="BM25" s="69">
        <v>104</v>
      </c>
      <c r="BN25" s="69">
        <v>174</v>
      </c>
      <c r="BO25" s="69">
        <v>58</v>
      </c>
      <c r="BP25" s="69">
        <v>35</v>
      </c>
      <c r="BQ25" s="69">
        <v>68</v>
      </c>
      <c r="BR25" s="69">
        <v>93</v>
      </c>
      <c r="BS25" s="69">
        <v>67</v>
      </c>
      <c r="BT25" s="69">
        <v>113</v>
      </c>
      <c r="BU25" s="69">
        <v>26</v>
      </c>
      <c r="BV25" s="69">
        <v>113</v>
      </c>
      <c r="BW25" s="69">
        <v>183</v>
      </c>
      <c r="BX25" s="98">
        <v>177</v>
      </c>
      <c r="BY25" s="98">
        <v>134</v>
      </c>
      <c r="BZ25" s="98">
        <v>304</v>
      </c>
      <c r="CA25" s="98">
        <v>161</v>
      </c>
      <c r="CB25" s="45">
        <v>148</v>
      </c>
      <c r="CC25" s="45">
        <v>244</v>
      </c>
      <c r="CD25" s="45">
        <v>183</v>
      </c>
      <c r="CE25" s="45">
        <v>175</v>
      </c>
      <c r="CF25" s="45">
        <v>269</v>
      </c>
      <c r="CG25" s="22"/>
      <c r="CH25" s="22"/>
      <c r="CI25" s="22"/>
      <c r="CJ25" s="22"/>
      <c r="CK25" s="22"/>
      <c r="CL25" s="22"/>
      <c r="CM25" s="22"/>
      <c r="CN25" s="22"/>
      <c r="CO25" s="22"/>
      <c r="CP25" s="22"/>
    </row>
    <row r="26" spans="2:94" s="9" customFormat="1" ht="16.5" customHeight="1" x14ac:dyDescent="0.25">
      <c r="C26" s="9" t="s">
        <v>38</v>
      </c>
      <c r="D26" s="68">
        <f t="shared" ref="D26:AB26" si="11">D24+D25</f>
        <v>-15.172744010000201</v>
      </c>
      <c r="E26" s="68">
        <f t="shared" si="11"/>
        <v>180</v>
      </c>
      <c r="F26" s="68">
        <f t="shared" si="11"/>
        <v>124.89691503999995</v>
      </c>
      <c r="G26" s="68">
        <f t="shared" si="11"/>
        <v>-16.797268179999946</v>
      </c>
      <c r="H26" s="68">
        <f t="shared" si="11"/>
        <v>119.26026433999994</v>
      </c>
      <c r="I26" s="68">
        <f t="shared" si="11"/>
        <v>152.50840779999999</v>
      </c>
      <c r="J26" s="68">
        <f t="shared" si="11"/>
        <v>313.72380929999997</v>
      </c>
      <c r="K26" s="68">
        <f t="shared" si="11"/>
        <v>111.06573391000006</v>
      </c>
      <c r="L26" s="68">
        <f t="shared" si="11"/>
        <v>27.541274509999994</v>
      </c>
      <c r="M26" s="68">
        <f t="shared" si="11"/>
        <v>-12</v>
      </c>
      <c r="N26" s="68">
        <f t="shared" si="11"/>
        <v>66</v>
      </c>
      <c r="O26" s="68">
        <f t="shared" si="11"/>
        <v>167</v>
      </c>
      <c r="P26" s="68">
        <f t="shared" si="11"/>
        <v>326</v>
      </c>
      <c r="Q26" s="68">
        <f t="shared" si="11"/>
        <v>468</v>
      </c>
      <c r="R26" s="68">
        <f t="shared" si="11"/>
        <v>-357</v>
      </c>
      <c r="S26" s="68">
        <f t="shared" si="11"/>
        <v>199</v>
      </c>
      <c r="T26" s="68">
        <f t="shared" si="11"/>
        <v>151</v>
      </c>
      <c r="U26" s="68">
        <f t="shared" si="11"/>
        <v>707</v>
      </c>
      <c r="V26" s="68">
        <f t="shared" si="11"/>
        <v>223</v>
      </c>
      <c r="W26" s="68">
        <f t="shared" si="11"/>
        <v>374</v>
      </c>
      <c r="X26" s="68">
        <f t="shared" si="11"/>
        <v>349</v>
      </c>
      <c r="Y26" s="68">
        <f t="shared" si="11"/>
        <v>238</v>
      </c>
      <c r="Z26" s="68">
        <f t="shared" si="11"/>
        <v>895</v>
      </c>
      <c r="AA26" s="68">
        <f t="shared" si="11"/>
        <v>615</v>
      </c>
      <c r="AB26" s="68">
        <f t="shared" si="11"/>
        <v>448.29046772999999</v>
      </c>
      <c r="AC26" s="68">
        <f t="shared" ref="AC26:AM26" si="12">+AC24+AC25</f>
        <v>788.42196204000004</v>
      </c>
      <c r="AD26" s="68">
        <f t="shared" si="12"/>
        <v>658</v>
      </c>
      <c r="AE26" s="68">
        <f t="shared" si="12"/>
        <v>545.39606387999993</v>
      </c>
      <c r="AF26" s="68">
        <f t="shared" si="12"/>
        <v>595.21855426000002</v>
      </c>
      <c r="AG26" s="68">
        <f t="shared" si="12"/>
        <v>527.81248159999996</v>
      </c>
      <c r="AH26" s="68">
        <f t="shared" si="12"/>
        <v>409.50841716999997</v>
      </c>
      <c r="AI26" s="68">
        <f t="shared" si="12"/>
        <v>363.23917160999997</v>
      </c>
      <c r="AJ26" s="68">
        <f t="shared" si="12"/>
        <v>346.59928105</v>
      </c>
      <c r="AK26" s="68">
        <f t="shared" si="12"/>
        <v>278.70109131000004</v>
      </c>
      <c r="AL26" s="68">
        <f t="shared" si="12"/>
        <v>281</v>
      </c>
      <c r="AM26" s="68">
        <f t="shared" si="12"/>
        <v>197</v>
      </c>
      <c r="AN26" s="68">
        <v>818</v>
      </c>
      <c r="AO26" s="68">
        <v>429</v>
      </c>
      <c r="AP26" s="68">
        <v>53</v>
      </c>
      <c r="AQ26" s="68">
        <v>-50</v>
      </c>
      <c r="AR26" s="68">
        <v>-321</v>
      </c>
      <c r="AS26" s="68">
        <v>-448</v>
      </c>
      <c r="AT26" s="68">
        <v>-178</v>
      </c>
      <c r="AU26" s="68">
        <v>-149</v>
      </c>
      <c r="AV26" s="68">
        <v>-353</v>
      </c>
      <c r="AW26" s="68">
        <v>-359</v>
      </c>
      <c r="AX26" s="68">
        <v>-332</v>
      </c>
      <c r="AY26" s="68">
        <v>-141</v>
      </c>
      <c r="AZ26" s="68">
        <v>-231</v>
      </c>
      <c r="BA26" s="68">
        <v>209</v>
      </c>
      <c r="BB26" s="68">
        <v>94</v>
      </c>
      <c r="BC26" s="68">
        <v>-89</v>
      </c>
      <c r="BD26" s="68">
        <v>-365</v>
      </c>
      <c r="BE26" s="68">
        <v>-162</v>
      </c>
      <c r="BF26" s="68">
        <v>-224</v>
      </c>
      <c r="BG26" s="68">
        <v>-238</v>
      </c>
      <c r="BH26" s="68">
        <v>-237</v>
      </c>
      <c r="BI26" s="68">
        <v>-356</v>
      </c>
      <c r="BJ26" s="68">
        <v>-221</v>
      </c>
      <c r="BK26" s="68">
        <v>-249</v>
      </c>
      <c r="BL26" s="68">
        <v>-172</v>
      </c>
      <c r="BM26" s="68">
        <v>4</v>
      </c>
      <c r="BN26" s="71">
        <v>-26</v>
      </c>
      <c r="BO26" s="71">
        <v>-201</v>
      </c>
      <c r="BP26" s="71">
        <v>-251</v>
      </c>
      <c r="BQ26" s="71">
        <v>-293</v>
      </c>
      <c r="BR26" s="71">
        <v>-73</v>
      </c>
      <c r="BS26" s="71">
        <v>-92</v>
      </c>
      <c r="BT26" s="71">
        <v>-131</v>
      </c>
      <c r="BU26" s="71">
        <v>-141</v>
      </c>
      <c r="BV26" s="71">
        <v>-155</v>
      </c>
      <c r="BW26" s="71">
        <v>-81</v>
      </c>
      <c r="BX26" s="99">
        <v>-66</v>
      </c>
      <c r="BY26" s="99">
        <v>-4</v>
      </c>
      <c r="BZ26" s="99">
        <v>-15</v>
      </c>
      <c r="CA26" s="99">
        <v>-22</v>
      </c>
      <c r="CB26" s="49">
        <v>107</v>
      </c>
      <c r="CC26" s="49">
        <v>102</v>
      </c>
      <c r="CD26" s="49">
        <f>+CD24+CD25</f>
        <v>183</v>
      </c>
      <c r="CE26" s="49">
        <f>+CE24+CE25</f>
        <v>19</v>
      </c>
      <c r="CF26" s="49">
        <v>205</v>
      </c>
      <c r="CG26" s="22"/>
      <c r="CH26" s="22"/>
      <c r="CI26" s="22"/>
      <c r="CJ26" s="22"/>
      <c r="CK26" s="22"/>
      <c r="CL26" s="22"/>
      <c r="CM26" s="22"/>
      <c r="CN26" s="22"/>
      <c r="CO26" s="22"/>
      <c r="CP26" s="22"/>
    </row>
    <row r="27" spans="2:94" s="9" customFormat="1" ht="16.5" customHeight="1" x14ac:dyDescent="0.25">
      <c r="C27" s="9" t="s">
        <v>39</v>
      </c>
      <c r="D27" s="69">
        <v>-120.63415124759362</v>
      </c>
      <c r="E27" s="69">
        <v>19.659790036870149</v>
      </c>
      <c r="F27" s="69">
        <v>-6.0567123029396441</v>
      </c>
      <c r="G27" s="69">
        <v>-98</v>
      </c>
      <c r="H27" s="69">
        <v>-411.36991199802054</v>
      </c>
      <c r="I27" s="69">
        <v>329</v>
      </c>
      <c r="J27" s="69">
        <v>-1090.4756050300107</v>
      </c>
      <c r="K27" s="69">
        <v>-13.331942715541793</v>
      </c>
      <c r="L27" s="69">
        <v>-28.033544895980516</v>
      </c>
      <c r="M27" s="69">
        <v>-37</v>
      </c>
      <c r="N27" s="69">
        <v>1</v>
      </c>
      <c r="O27" s="69">
        <v>-36</v>
      </c>
      <c r="P27" s="69">
        <v>-42</v>
      </c>
      <c r="Q27" s="69">
        <v>-21</v>
      </c>
      <c r="R27" s="69">
        <v>-23</v>
      </c>
      <c r="S27" s="69">
        <v>2476</v>
      </c>
      <c r="T27" s="69">
        <v>78</v>
      </c>
      <c r="U27" s="69">
        <v>-12</v>
      </c>
      <c r="V27" s="69">
        <v>-123</v>
      </c>
      <c r="W27" s="69">
        <v>-155</v>
      </c>
      <c r="X27" s="69">
        <v>-41</v>
      </c>
      <c r="Y27" s="69">
        <v>-53</v>
      </c>
      <c r="Z27" s="69">
        <v>59</v>
      </c>
      <c r="AA27" s="69">
        <v>-81</v>
      </c>
      <c r="AB27" s="69">
        <v>-62.350732398617765</v>
      </c>
      <c r="AC27" s="69">
        <v>-204.20471068197151</v>
      </c>
      <c r="AD27" s="69">
        <v>-54</v>
      </c>
      <c r="AE27" s="69">
        <v>6.5841187599998534</v>
      </c>
      <c r="AF27" s="69">
        <v>619.78880854999966</v>
      </c>
      <c r="AG27" s="69">
        <v>-9.5146323099997403</v>
      </c>
      <c r="AH27" s="69">
        <v>-39.005835469999965</v>
      </c>
      <c r="AI27" s="69">
        <v>-56.718049400000041</v>
      </c>
      <c r="AJ27" s="69">
        <v>68.011368067260037</v>
      </c>
      <c r="AK27" s="69">
        <v>-352.61705014625215</v>
      </c>
      <c r="AL27" s="69">
        <v>-190</v>
      </c>
      <c r="AM27" s="69">
        <v>-33</v>
      </c>
      <c r="AN27" s="43">
        <v>-76</v>
      </c>
      <c r="AO27" s="43">
        <v>-20</v>
      </c>
      <c r="AP27" s="43">
        <v>-331</v>
      </c>
      <c r="AQ27" s="43">
        <v>-11</v>
      </c>
      <c r="AR27" s="43">
        <v>53</v>
      </c>
      <c r="AS27" s="43">
        <v>-175</v>
      </c>
      <c r="AT27" s="43">
        <v>-48</v>
      </c>
      <c r="AU27" s="43">
        <v>-55</v>
      </c>
      <c r="AV27" s="43">
        <v>-36</v>
      </c>
      <c r="AW27" s="43">
        <v>-46</v>
      </c>
      <c r="AX27" s="43">
        <v>-59</v>
      </c>
      <c r="AY27" s="43">
        <v>-30</v>
      </c>
      <c r="AZ27" s="43">
        <v>-10</v>
      </c>
      <c r="BA27" s="43">
        <v>86</v>
      </c>
      <c r="BB27" s="43">
        <v>22</v>
      </c>
      <c r="BC27" s="43">
        <v>-158</v>
      </c>
      <c r="BD27" s="43">
        <v>-15</v>
      </c>
      <c r="BE27" s="43">
        <v>446</v>
      </c>
      <c r="BF27" s="43">
        <v>76</v>
      </c>
      <c r="BG27" s="43">
        <v>-91</v>
      </c>
      <c r="BH27" s="43">
        <v>22</v>
      </c>
      <c r="BI27" s="43">
        <v>56</v>
      </c>
      <c r="BJ27" s="43">
        <v>-92</v>
      </c>
      <c r="BK27" s="43">
        <v>-150</v>
      </c>
      <c r="BL27" s="43">
        <v>209</v>
      </c>
      <c r="BM27" s="43">
        <v>-22</v>
      </c>
      <c r="BN27" s="50">
        <v>-167</v>
      </c>
      <c r="BO27" s="50">
        <v>140</v>
      </c>
      <c r="BP27" s="50">
        <v>-49</v>
      </c>
      <c r="BQ27" s="50">
        <v>-262</v>
      </c>
      <c r="BR27" s="50">
        <v>-126</v>
      </c>
      <c r="BS27" s="50">
        <v>-50</v>
      </c>
      <c r="BT27" s="50">
        <v>-130</v>
      </c>
      <c r="BU27" s="50">
        <v>194</v>
      </c>
      <c r="BV27" s="50">
        <v>-16</v>
      </c>
      <c r="BW27" s="50">
        <v>-110</v>
      </c>
      <c r="BX27" s="50">
        <v>-98</v>
      </c>
      <c r="BY27" s="50">
        <v>530</v>
      </c>
      <c r="BZ27" s="50">
        <v>3094</v>
      </c>
      <c r="CA27" s="50">
        <v>-323</v>
      </c>
      <c r="CB27" s="50">
        <v>19</v>
      </c>
      <c r="CC27" s="50">
        <v>-18</v>
      </c>
      <c r="CD27" s="50">
        <v>727</v>
      </c>
      <c r="CE27" s="50">
        <v>352</v>
      </c>
      <c r="CF27" s="50">
        <v>474</v>
      </c>
      <c r="CG27" s="22"/>
      <c r="CH27" s="22"/>
      <c r="CI27" s="22"/>
      <c r="CJ27" s="22"/>
      <c r="CK27" s="22"/>
      <c r="CL27" s="22"/>
      <c r="CM27" s="22"/>
      <c r="CN27" s="22"/>
      <c r="CO27" s="22"/>
      <c r="CP27" s="22"/>
    </row>
    <row r="28" spans="2:94" s="9" customFormat="1" ht="16.5" customHeight="1" x14ac:dyDescent="0.25">
      <c r="C28" s="9" t="s">
        <v>32</v>
      </c>
      <c r="D28" s="68">
        <f>D26+D27</f>
        <v>-135.80689525759382</v>
      </c>
      <c r="E28" s="68">
        <v>200</v>
      </c>
      <c r="F28" s="68">
        <f t="shared" ref="F28:AK28" si="13">F26+F27</f>
        <v>118.84020273706031</v>
      </c>
      <c r="G28" s="68">
        <f t="shared" si="13"/>
        <v>-114.79726817999995</v>
      </c>
      <c r="H28" s="68">
        <f t="shared" si="13"/>
        <v>-292.10964765802061</v>
      </c>
      <c r="I28" s="68">
        <f t="shared" si="13"/>
        <v>481.50840779999999</v>
      </c>
      <c r="J28" s="68">
        <f t="shared" si="13"/>
        <v>-776.75179573001071</v>
      </c>
      <c r="K28" s="68">
        <f t="shared" si="13"/>
        <v>97.733791194458263</v>
      </c>
      <c r="L28" s="68">
        <f t="shared" si="13"/>
        <v>-0.49227038598052175</v>
      </c>
      <c r="M28" s="68">
        <f t="shared" si="13"/>
        <v>-49</v>
      </c>
      <c r="N28" s="68">
        <f t="shared" si="13"/>
        <v>67</v>
      </c>
      <c r="O28" s="68">
        <f t="shared" si="13"/>
        <v>131</v>
      </c>
      <c r="P28" s="68">
        <f t="shared" si="13"/>
        <v>284</v>
      </c>
      <c r="Q28" s="68">
        <f t="shared" si="13"/>
        <v>447</v>
      </c>
      <c r="R28" s="68">
        <f t="shared" si="13"/>
        <v>-380</v>
      </c>
      <c r="S28" s="68">
        <f t="shared" si="13"/>
        <v>2675</v>
      </c>
      <c r="T28" s="68">
        <f t="shared" si="13"/>
        <v>229</v>
      </c>
      <c r="U28" s="68">
        <f t="shared" si="13"/>
        <v>695</v>
      </c>
      <c r="V28" s="68">
        <f t="shared" si="13"/>
        <v>100</v>
      </c>
      <c r="W28" s="68">
        <f t="shared" si="13"/>
        <v>219</v>
      </c>
      <c r="X28" s="68">
        <f t="shared" si="13"/>
        <v>308</v>
      </c>
      <c r="Y28" s="68">
        <f t="shared" si="13"/>
        <v>185</v>
      </c>
      <c r="Z28" s="68">
        <f t="shared" si="13"/>
        <v>954</v>
      </c>
      <c r="AA28" s="68">
        <f t="shared" si="13"/>
        <v>534</v>
      </c>
      <c r="AB28" s="68">
        <f t="shared" si="13"/>
        <v>385.93973533138222</v>
      </c>
      <c r="AC28" s="68">
        <f t="shared" si="13"/>
        <v>584.21725135802853</v>
      </c>
      <c r="AD28" s="68">
        <f t="shared" si="13"/>
        <v>604</v>
      </c>
      <c r="AE28" s="68">
        <f t="shared" si="13"/>
        <v>551.98018263999984</v>
      </c>
      <c r="AF28" s="68">
        <f t="shared" si="13"/>
        <v>1215.0073628099997</v>
      </c>
      <c r="AG28" s="68">
        <f t="shared" si="13"/>
        <v>518.29784929000016</v>
      </c>
      <c r="AH28" s="68">
        <f t="shared" si="13"/>
        <v>370.50258170000001</v>
      </c>
      <c r="AI28" s="68">
        <f t="shared" si="13"/>
        <v>306.52112220999993</v>
      </c>
      <c r="AJ28" s="68">
        <f t="shared" si="13"/>
        <v>414.61064911726004</v>
      </c>
      <c r="AK28" s="68">
        <f t="shared" si="13"/>
        <v>-73.915958836252116</v>
      </c>
      <c r="AL28" s="68">
        <f>+AL26+AL27</f>
        <v>91</v>
      </c>
      <c r="AM28" s="68">
        <f>+AM26+AM27</f>
        <v>164</v>
      </c>
      <c r="AN28" s="68">
        <v>742</v>
      </c>
      <c r="AO28" s="68">
        <v>409</v>
      </c>
      <c r="AP28" s="68">
        <v>-278</v>
      </c>
      <c r="AQ28" s="68">
        <v>-61</v>
      </c>
      <c r="AR28" s="68">
        <v>-268</v>
      </c>
      <c r="AS28" s="68">
        <v>-623</v>
      </c>
      <c r="AT28" s="68">
        <v>-226</v>
      </c>
      <c r="AU28" s="68">
        <v>-204</v>
      </c>
      <c r="AV28" s="68">
        <v>-389</v>
      </c>
      <c r="AW28" s="68">
        <v>-405</v>
      </c>
      <c r="AX28" s="68">
        <v>-391</v>
      </c>
      <c r="AY28" s="68">
        <v>-171</v>
      </c>
      <c r="AZ28" s="68">
        <v>-241</v>
      </c>
      <c r="BA28" s="68">
        <v>295</v>
      </c>
      <c r="BB28" s="68">
        <v>116</v>
      </c>
      <c r="BC28" s="68">
        <v>-247</v>
      </c>
      <c r="BD28" s="68">
        <v>-380</v>
      </c>
      <c r="BE28" s="68">
        <v>284</v>
      </c>
      <c r="BF28" s="68">
        <v>-148</v>
      </c>
      <c r="BG28" s="68">
        <v>-329</v>
      </c>
      <c r="BH28" s="68">
        <v>-215</v>
      </c>
      <c r="BI28" s="68">
        <v>-300</v>
      </c>
      <c r="BJ28" s="68">
        <v>-313</v>
      </c>
      <c r="BK28" s="68">
        <v>-399</v>
      </c>
      <c r="BL28" s="68">
        <v>37</v>
      </c>
      <c r="BM28" s="68">
        <v>-18</v>
      </c>
      <c r="BN28" s="71">
        <v>-193</v>
      </c>
      <c r="BO28" s="71">
        <v>-61</v>
      </c>
      <c r="BP28" s="71">
        <v>-300</v>
      </c>
      <c r="BQ28" s="71">
        <v>-555</v>
      </c>
      <c r="BR28" s="71">
        <v>-199</v>
      </c>
      <c r="BS28" s="71">
        <v>-142</v>
      </c>
      <c r="BT28" s="71">
        <v>-261</v>
      </c>
      <c r="BU28" s="71">
        <v>53</v>
      </c>
      <c r="BV28" s="71">
        <v>-171</v>
      </c>
      <c r="BW28" s="71">
        <v>-191</v>
      </c>
      <c r="BX28" s="99">
        <v>-164</v>
      </c>
      <c r="BY28" s="99">
        <v>526</v>
      </c>
      <c r="BZ28" s="99">
        <v>3079</v>
      </c>
      <c r="CA28" s="99">
        <v>-345</v>
      </c>
      <c r="CB28" s="49">
        <v>126</v>
      </c>
      <c r="CC28" s="49">
        <v>84</v>
      </c>
      <c r="CD28" s="49">
        <f>+CD26+CD27</f>
        <v>910</v>
      </c>
      <c r="CE28" s="49">
        <v>371</v>
      </c>
      <c r="CF28" s="49">
        <v>679</v>
      </c>
      <c r="CG28" s="22"/>
      <c r="CH28" s="22"/>
      <c r="CI28" s="22"/>
      <c r="CJ28" s="22"/>
      <c r="CK28" s="22"/>
      <c r="CL28" s="22"/>
      <c r="CM28" s="22"/>
      <c r="CN28" s="22"/>
      <c r="CO28" s="22"/>
      <c r="CP28" s="22"/>
    </row>
    <row r="29" spans="2:94" s="9" customFormat="1" ht="16.5" customHeight="1" x14ac:dyDescent="0.25">
      <c r="P29" s="68"/>
      <c r="Q29" s="68"/>
      <c r="R29" s="68"/>
      <c r="S29" s="68"/>
      <c r="T29" s="68"/>
      <c r="U29" s="68"/>
      <c r="V29" s="68"/>
      <c r="W29" s="68"/>
      <c r="X29" s="68"/>
      <c r="Y29" s="68"/>
      <c r="AM29" s="71"/>
      <c r="CG29" s="22"/>
      <c r="CH29" s="22"/>
      <c r="CI29" s="22"/>
      <c r="CJ29" s="22"/>
      <c r="CK29" s="22"/>
      <c r="CL29" s="22"/>
      <c r="CM29" s="22"/>
      <c r="CN29" s="22"/>
      <c r="CO29" s="22"/>
      <c r="CP29" s="22"/>
    </row>
    <row r="30" spans="2:94" s="9" customFormat="1" ht="16.5" customHeight="1" x14ac:dyDescent="0.25">
      <c r="C30" s="9" t="s">
        <v>83</v>
      </c>
      <c r="D30" s="68">
        <f t="shared" ref="D30:AI30" si="14">D26-D59-D61</f>
        <v>-24.172744010000201</v>
      </c>
      <c r="E30" s="68">
        <f t="shared" si="14"/>
        <v>180</v>
      </c>
      <c r="F30" s="68">
        <f t="shared" si="14"/>
        <v>152.59691503999994</v>
      </c>
      <c r="G30" s="68">
        <f t="shared" si="14"/>
        <v>-16.797268179999946</v>
      </c>
      <c r="H30" s="68">
        <f t="shared" si="14"/>
        <v>119.26026433999994</v>
      </c>
      <c r="I30" s="68">
        <f t="shared" si="14"/>
        <v>152.50840779999999</v>
      </c>
      <c r="J30" s="68">
        <f t="shared" si="14"/>
        <v>313.72380929999997</v>
      </c>
      <c r="K30" s="68">
        <f t="shared" si="14"/>
        <v>111.06573391000006</v>
      </c>
      <c r="L30" s="68">
        <f t="shared" si="14"/>
        <v>27.541274509999994</v>
      </c>
      <c r="M30" s="68">
        <f t="shared" si="14"/>
        <v>-7</v>
      </c>
      <c r="N30" s="68">
        <f t="shared" si="14"/>
        <v>146</v>
      </c>
      <c r="O30" s="68">
        <f t="shared" si="14"/>
        <v>139</v>
      </c>
      <c r="P30" s="68">
        <f t="shared" si="14"/>
        <v>124.6</v>
      </c>
      <c r="Q30" s="68">
        <f t="shared" si="14"/>
        <v>468</v>
      </c>
      <c r="R30" s="68">
        <f t="shared" si="14"/>
        <v>-336</v>
      </c>
      <c r="S30" s="68">
        <f t="shared" si="14"/>
        <v>90.3</v>
      </c>
      <c r="T30" s="68">
        <f t="shared" si="14"/>
        <v>151</v>
      </c>
      <c r="U30" s="68">
        <f t="shared" si="14"/>
        <v>337</v>
      </c>
      <c r="V30" s="68">
        <f t="shared" si="14"/>
        <v>223</v>
      </c>
      <c r="W30" s="68">
        <f t="shared" si="14"/>
        <v>374</v>
      </c>
      <c r="X30" s="68">
        <f t="shared" si="14"/>
        <v>384</v>
      </c>
      <c r="Y30" s="68">
        <f t="shared" si="14"/>
        <v>411</v>
      </c>
      <c r="Z30" s="68">
        <f t="shared" si="14"/>
        <v>690</v>
      </c>
      <c r="AA30" s="68">
        <f t="shared" si="14"/>
        <v>615</v>
      </c>
      <c r="AB30" s="68">
        <f t="shared" si="14"/>
        <v>683.29046773000005</v>
      </c>
      <c r="AC30" s="68">
        <f t="shared" si="14"/>
        <v>914.42196204000004</v>
      </c>
      <c r="AD30" s="68">
        <f t="shared" si="14"/>
        <v>658</v>
      </c>
      <c r="AE30" s="68">
        <f t="shared" si="14"/>
        <v>545.39606387999993</v>
      </c>
      <c r="AF30" s="68">
        <f t="shared" si="14"/>
        <v>595.21855426000002</v>
      </c>
      <c r="AG30" s="68">
        <f t="shared" si="14"/>
        <v>527.81248159999996</v>
      </c>
      <c r="AH30" s="68">
        <f t="shared" si="14"/>
        <v>409.50841716999997</v>
      </c>
      <c r="AI30" s="68">
        <f t="shared" si="14"/>
        <v>363.23917160999997</v>
      </c>
      <c r="AJ30" s="68">
        <f t="shared" ref="AJ30:BS30" si="15">AJ26-AJ59-AJ61</f>
        <v>346.59928105</v>
      </c>
      <c r="AK30" s="68">
        <f t="shared" si="15"/>
        <v>278.70109131000004</v>
      </c>
      <c r="AL30" s="68">
        <f t="shared" si="15"/>
        <v>281</v>
      </c>
      <c r="AM30" s="68">
        <f t="shared" si="15"/>
        <v>197</v>
      </c>
      <c r="AN30" s="68">
        <f t="shared" si="15"/>
        <v>143</v>
      </c>
      <c r="AO30" s="68">
        <f t="shared" si="15"/>
        <v>429</v>
      </c>
      <c r="AP30" s="68">
        <f t="shared" si="15"/>
        <v>53</v>
      </c>
      <c r="AQ30" s="68">
        <f t="shared" si="15"/>
        <v>-50</v>
      </c>
      <c r="AR30" s="68">
        <f t="shared" si="15"/>
        <v>-321</v>
      </c>
      <c r="AS30" s="68">
        <f t="shared" si="15"/>
        <v>-448</v>
      </c>
      <c r="AT30" s="68">
        <f t="shared" si="15"/>
        <v>-178</v>
      </c>
      <c r="AU30" s="68">
        <f t="shared" si="15"/>
        <v>-149</v>
      </c>
      <c r="AV30" s="68">
        <f t="shared" si="15"/>
        <v>-353</v>
      </c>
      <c r="AW30" s="68">
        <f t="shared" si="15"/>
        <v>-359</v>
      </c>
      <c r="AX30" s="68">
        <f t="shared" si="15"/>
        <v>-332</v>
      </c>
      <c r="AY30" s="68">
        <f t="shared" si="15"/>
        <v>-141</v>
      </c>
      <c r="AZ30" s="68">
        <f t="shared" si="15"/>
        <v>-231</v>
      </c>
      <c r="BA30" s="68">
        <f t="shared" si="15"/>
        <v>209</v>
      </c>
      <c r="BB30" s="68">
        <f t="shared" si="15"/>
        <v>94</v>
      </c>
      <c r="BC30" s="68">
        <f t="shared" si="15"/>
        <v>-89</v>
      </c>
      <c r="BD30" s="68">
        <f t="shared" si="15"/>
        <v>-365</v>
      </c>
      <c r="BE30" s="68">
        <f t="shared" si="15"/>
        <v>-162</v>
      </c>
      <c r="BF30" s="68">
        <f t="shared" si="15"/>
        <v>-224</v>
      </c>
      <c r="BG30" s="73">
        <f t="shared" si="15"/>
        <v>-238</v>
      </c>
      <c r="BH30" s="68">
        <f t="shared" si="15"/>
        <v>-237</v>
      </c>
      <c r="BI30" s="68">
        <f t="shared" si="15"/>
        <v>-356</v>
      </c>
      <c r="BJ30" s="68">
        <f t="shared" si="15"/>
        <v>-221</v>
      </c>
      <c r="BK30" s="68">
        <f t="shared" si="15"/>
        <v>-249</v>
      </c>
      <c r="BL30" s="68">
        <f t="shared" si="15"/>
        <v>-172</v>
      </c>
      <c r="BM30" s="68">
        <f t="shared" si="15"/>
        <v>4</v>
      </c>
      <c r="BN30" s="68">
        <f t="shared" si="15"/>
        <v>-26</v>
      </c>
      <c r="BO30" s="68">
        <f t="shared" si="15"/>
        <v>-201</v>
      </c>
      <c r="BP30" s="68">
        <f t="shared" si="15"/>
        <v>-251</v>
      </c>
      <c r="BQ30" s="68">
        <f t="shared" si="15"/>
        <v>-293</v>
      </c>
      <c r="BR30" s="68">
        <f t="shared" si="15"/>
        <v>-73</v>
      </c>
      <c r="BS30" s="68">
        <f t="shared" si="15"/>
        <v>-92</v>
      </c>
      <c r="BT30" s="68">
        <f t="shared" ref="BT30:CB30" si="16">BT26-BT59-BT61</f>
        <v>-131</v>
      </c>
      <c r="BU30" s="68">
        <f t="shared" si="16"/>
        <v>-141</v>
      </c>
      <c r="BV30" s="68">
        <f t="shared" si="16"/>
        <v>-155</v>
      </c>
      <c r="BW30" s="68">
        <f t="shared" si="16"/>
        <v>-81</v>
      </c>
      <c r="BX30" s="68">
        <f t="shared" si="16"/>
        <v>-66</v>
      </c>
      <c r="BY30" s="68">
        <f t="shared" si="16"/>
        <v>-4</v>
      </c>
      <c r="BZ30" s="68">
        <f t="shared" si="16"/>
        <v>129</v>
      </c>
      <c r="CA30" s="97">
        <f t="shared" si="16"/>
        <v>-22</v>
      </c>
      <c r="CB30" s="42">
        <f t="shared" si="16"/>
        <v>107</v>
      </c>
      <c r="CC30" s="42">
        <f t="shared" ref="CC30:CD30" si="17">CC26-CC59-CC61</f>
        <v>102</v>
      </c>
      <c r="CD30" s="42">
        <f t="shared" si="17"/>
        <v>183</v>
      </c>
      <c r="CE30" s="42">
        <f t="shared" ref="CE30:CF30" si="18">CE26-CE59-CE61</f>
        <v>19</v>
      </c>
      <c r="CF30" s="42">
        <f t="shared" si="18"/>
        <v>205</v>
      </c>
      <c r="CG30" s="22"/>
      <c r="CH30" s="22"/>
      <c r="CI30" s="22"/>
      <c r="CJ30" s="22"/>
      <c r="CK30" s="22"/>
      <c r="CL30" s="22"/>
      <c r="CM30" s="22"/>
      <c r="CN30" s="22"/>
      <c r="CO30" s="22"/>
      <c r="CP30" s="22"/>
    </row>
    <row r="31" spans="2:94" s="9" customFormat="1" ht="16.5" customHeight="1" x14ac:dyDescent="0.25">
      <c r="C31" s="9" t="s">
        <v>84</v>
      </c>
      <c r="D31" s="68">
        <f t="shared" ref="D31:AI31" si="19">D28-D59-D61</f>
        <v>-144.80689525759382</v>
      </c>
      <c r="E31" s="68">
        <f t="shared" si="19"/>
        <v>200</v>
      </c>
      <c r="F31" s="68">
        <f t="shared" si="19"/>
        <v>146.5402027370603</v>
      </c>
      <c r="G31" s="68">
        <f t="shared" si="19"/>
        <v>-114.79726817999995</v>
      </c>
      <c r="H31" s="68">
        <f t="shared" si="19"/>
        <v>-292.10964765802061</v>
      </c>
      <c r="I31" s="68">
        <f t="shared" si="19"/>
        <v>481.50840779999999</v>
      </c>
      <c r="J31" s="68">
        <f t="shared" si="19"/>
        <v>-776.75179573001071</v>
      </c>
      <c r="K31" s="68">
        <f t="shared" si="19"/>
        <v>97.733791194458263</v>
      </c>
      <c r="L31" s="68">
        <f t="shared" si="19"/>
        <v>-0.49227038598052175</v>
      </c>
      <c r="M31" s="68">
        <f t="shared" si="19"/>
        <v>-44</v>
      </c>
      <c r="N31" s="68">
        <f t="shared" si="19"/>
        <v>147</v>
      </c>
      <c r="O31" s="68">
        <f t="shared" si="19"/>
        <v>103</v>
      </c>
      <c r="P31" s="68">
        <f t="shared" si="19"/>
        <v>82.6</v>
      </c>
      <c r="Q31" s="68">
        <f t="shared" si="19"/>
        <v>447</v>
      </c>
      <c r="R31" s="68">
        <f t="shared" si="19"/>
        <v>-359</v>
      </c>
      <c r="S31" s="68">
        <f t="shared" si="19"/>
        <v>2566.3000000000002</v>
      </c>
      <c r="T31" s="68">
        <f t="shared" si="19"/>
        <v>229</v>
      </c>
      <c r="U31" s="68">
        <f t="shared" si="19"/>
        <v>325</v>
      </c>
      <c r="V31" s="68">
        <f t="shared" si="19"/>
        <v>100</v>
      </c>
      <c r="W31" s="68">
        <f t="shared" si="19"/>
        <v>219</v>
      </c>
      <c r="X31" s="68">
        <f t="shared" si="19"/>
        <v>343</v>
      </c>
      <c r="Y31" s="68">
        <f t="shared" si="19"/>
        <v>358</v>
      </c>
      <c r="Z31" s="68">
        <f t="shared" si="19"/>
        <v>749</v>
      </c>
      <c r="AA31" s="68">
        <f t="shared" si="19"/>
        <v>534</v>
      </c>
      <c r="AB31" s="68">
        <f t="shared" si="19"/>
        <v>620.93973533138228</v>
      </c>
      <c r="AC31" s="68">
        <f t="shared" si="19"/>
        <v>710.21725135802853</v>
      </c>
      <c r="AD31" s="68">
        <f t="shared" si="19"/>
        <v>604</v>
      </c>
      <c r="AE31" s="68">
        <f t="shared" si="19"/>
        <v>551.98018263999984</v>
      </c>
      <c r="AF31" s="68">
        <f t="shared" si="19"/>
        <v>1215.0073628099997</v>
      </c>
      <c r="AG31" s="68">
        <f t="shared" si="19"/>
        <v>518.29784929000016</v>
      </c>
      <c r="AH31" s="68">
        <f t="shared" si="19"/>
        <v>370.50258170000001</v>
      </c>
      <c r="AI31" s="68">
        <f t="shared" si="19"/>
        <v>306.52112220999993</v>
      </c>
      <c r="AJ31" s="68">
        <f t="shared" ref="AJ31:BA31" si="20">AJ28-AJ59-AJ61</f>
        <v>414.61064911726004</v>
      </c>
      <c r="AK31" s="68">
        <f t="shared" si="20"/>
        <v>-73.915958836252116</v>
      </c>
      <c r="AL31" s="68">
        <f t="shared" si="20"/>
        <v>91</v>
      </c>
      <c r="AM31" s="68">
        <f t="shared" si="20"/>
        <v>164</v>
      </c>
      <c r="AN31" s="68">
        <f t="shared" si="20"/>
        <v>67</v>
      </c>
      <c r="AO31" s="68">
        <f t="shared" si="20"/>
        <v>409</v>
      </c>
      <c r="AP31" s="68">
        <f t="shared" si="20"/>
        <v>-278</v>
      </c>
      <c r="AQ31" s="68">
        <f t="shared" si="20"/>
        <v>-61</v>
      </c>
      <c r="AR31" s="68">
        <f t="shared" si="20"/>
        <v>-268</v>
      </c>
      <c r="AS31" s="68">
        <f t="shared" si="20"/>
        <v>-623</v>
      </c>
      <c r="AT31" s="68">
        <f t="shared" si="20"/>
        <v>-226</v>
      </c>
      <c r="AU31" s="68">
        <f t="shared" si="20"/>
        <v>-204</v>
      </c>
      <c r="AV31" s="68">
        <f t="shared" si="20"/>
        <v>-389</v>
      </c>
      <c r="AW31" s="68">
        <f t="shared" si="20"/>
        <v>-405</v>
      </c>
      <c r="AX31" s="68">
        <f t="shared" si="20"/>
        <v>-391</v>
      </c>
      <c r="AY31" s="68">
        <f t="shared" si="20"/>
        <v>-171</v>
      </c>
      <c r="AZ31" s="68">
        <f t="shared" si="20"/>
        <v>-241</v>
      </c>
      <c r="BA31" s="68">
        <f t="shared" si="20"/>
        <v>295</v>
      </c>
      <c r="BB31" s="68">
        <f t="shared" ref="BB31:CB31" si="21">BB28-BB59-BB61-BB62</f>
        <v>116</v>
      </c>
      <c r="BC31" s="68">
        <f t="shared" si="21"/>
        <v>-247</v>
      </c>
      <c r="BD31" s="68">
        <f t="shared" si="21"/>
        <v>-380</v>
      </c>
      <c r="BE31" s="68">
        <f t="shared" si="21"/>
        <v>284</v>
      </c>
      <c r="BF31" s="68">
        <f t="shared" si="21"/>
        <v>-148</v>
      </c>
      <c r="BG31" s="68">
        <f t="shared" si="21"/>
        <v>-329</v>
      </c>
      <c r="BH31" s="68">
        <f t="shared" si="21"/>
        <v>-215</v>
      </c>
      <c r="BI31" s="68">
        <f t="shared" si="21"/>
        <v>-300</v>
      </c>
      <c r="BJ31" s="68">
        <f t="shared" si="21"/>
        <v>-313</v>
      </c>
      <c r="BK31" s="68">
        <f>BK28-BK59-BK61-BK62</f>
        <v>-399</v>
      </c>
      <c r="BL31" s="68">
        <f>BL28-BL59-BL61-BL62</f>
        <v>-140</v>
      </c>
      <c r="BM31" s="68">
        <f t="shared" si="21"/>
        <v>-18</v>
      </c>
      <c r="BN31" s="68">
        <f t="shared" si="21"/>
        <v>-193</v>
      </c>
      <c r="BO31" s="68">
        <f t="shared" si="21"/>
        <v>-61</v>
      </c>
      <c r="BP31" s="68">
        <f t="shared" si="21"/>
        <v>-300</v>
      </c>
      <c r="BQ31" s="68">
        <f t="shared" si="21"/>
        <v>-555</v>
      </c>
      <c r="BR31" s="68">
        <f t="shared" si="21"/>
        <v>-199</v>
      </c>
      <c r="BS31" s="68">
        <f t="shared" si="21"/>
        <v>-142</v>
      </c>
      <c r="BT31" s="68">
        <f t="shared" si="21"/>
        <v>-261</v>
      </c>
      <c r="BU31" s="68">
        <f t="shared" si="21"/>
        <v>53</v>
      </c>
      <c r="BV31" s="68">
        <f t="shared" si="21"/>
        <v>-171</v>
      </c>
      <c r="BW31" s="68">
        <f t="shared" si="21"/>
        <v>-191</v>
      </c>
      <c r="BX31" s="68">
        <f t="shared" si="21"/>
        <v>-164</v>
      </c>
      <c r="BY31" s="68">
        <f t="shared" si="21"/>
        <v>34</v>
      </c>
      <c r="BZ31" s="68">
        <f t="shared" si="21"/>
        <v>153</v>
      </c>
      <c r="CA31" s="97">
        <f>CA28-CA59-CA61-CA62</f>
        <v>-49</v>
      </c>
      <c r="CB31" s="42">
        <f t="shared" si="21"/>
        <v>126</v>
      </c>
      <c r="CC31" s="42">
        <f>CC28-CC59-CC61-CC62</f>
        <v>84</v>
      </c>
      <c r="CD31" s="42">
        <f>CD28-CD59-CD61-CD62</f>
        <v>145</v>
      </c>
      <c r="CE31" s="42">
        <f>CE28-CE59-CE61-CE62</f>
        <v>-74</v>
      </c>
      <c r="CF31" s="42">
        <f>CF28-CF59-CF61-CF62</f>
        <v>147</v>
      </c>
      <c r="CG31" s="22"/>
      <c r="CH31" s="22"/>
      <c r="CI31" s="22"/>
      <c r="CJ31" s="22"/>
      <c r="CK31" s="22"/>
      <c r="CL31" s="22"/>
      <c r="CM31" s="22"/>
      <c r="CN31" s="22"/>
      <c r="CO31" s="22"/>
      <c r="CP31" s="22"/>
    </row>
    <row r="32" spans="2:94" s="9" customFormat="1" ht="16.5" customHeight="1" x14ac:dyDescent="0.25">
      <c r="P32" s="68"/>
      <c r="Q32" s="68"/>
      <c r="R32" s="68"/>
      <c r="S32" s="68"/>
      <c r="T32" s="68"/>
      <c r="U32" s="68"/>
      <c r="V32" s="68"/>
      <c r="W32" s="68"/>
      <c r="X32" s="68"/>
      <c r="Y32" s="68"/>
      <c r="AM32" s="71"/>
      <c r="CG32" s="22"/>
      <c r="CH32" s="22"/>
      <c r="CI32" s="22"/>
      <c r="CJ32" s="22"/>
      <c r="CK32" s="22"/>
      <c r="CL32" s="22"/>
      <c r="CM32" s="22"/>
      <c r="CN32" s="22"/>
      <c r="CO32" s="22"/>
      <c r="CP32" s="22"/>
    </row>
    <row r="33" spans="2:94" s="9" customFormat="1" ht="16.5" customHeight="1" x14ac:dyDescent="0.25">
      <c r="C33" s="9" t="s">
        <v>42</v>
      </c>
      <c r="D33" s="9">
        <v>-13.126265069999933</v>
      </c>
      <c r="E33" s="9">
        <v>119.96189073000002</v>
      </c>
      <c r="F33" s="9">
        <v>112.28258616999996</v>
      </c>
      <c r="G33" s="9">
        <v>50.420615189999999</v>
      </c>
      <c r="H33" s="9">
        <v>147.05022843</v>
      </c>
      <c r="I33" s="9">
        <v>145.79827645000006</v>
      </c>
      <c r="J33" s="9">
        <v>167.87557079000007</v>
      </c>
      <c r="K33" s="9">
        <v>25.083332530000032</v>
      </c>
      <c r="L33" s="9">
        <v>49.81508747000003</v>
      </c>
      <c r="M33" s="9">
        <v>39.518179759999931</v>
      </c>
      <c r="N33" s="9">
        <v>80.657529420000017</v>
      </c>
      <c r="O33" s="9">
        <v>101.15431361000002</v>
      </c>
      <c r="P33" s="68">
        <v>117.82959301999998</v>
      </c>
      <c r="Q33" s="68">
        <v>261.6021840200001</v>
      </c>
      <c r="R33" s="68">
        <v>-199.08642157000006</v>
      </c>
      <c r="S33" s="68">
        <v>24.857931000000001</v>
      </c>
      <c r="T33" s="68">
        <v>54.834176780000028</v>
      </c>
      <c r="U33" s="68">
        <v>138.45269284000003</v>
      </c>
      <c r="V33" s="68">
        <v>125.26723103000009</v>
      </c>
      <c r="W33" s="68">
        <v>154.74415912999999</v>
      </c>
      <c r="X33" s="68">
        <v>159.7591348200001</v>
      </c>
      <c r="Y33" s="68">
        <v>229.23475414499993</v>
      </c>
      <c r="Z33" s="9">
        <v>411.36796100999999</v>
      </c>
      <c r="AA33" s="9">
        <v>369.28588974000007</v>
      </c>
      <c r="AB33" s="9">
        <v>482.5</v>
      </c>
      <c r="AC33" s="9">
        <v>660.1</v>
      </c>
      <c r="AD33" s="9">
        <v>470.7</v>
      </c>
      <c r="AE33" s="9">
        <v>346</v>
      </c>
      <c r="AF33" s="9">
        <v>343</v>
      </c>
      <c r="AG33" s="9">
        <v>317</v>
      </c>
      <c r="AH33" s="9">
        <v>281</v>
      </c>
      <c r="AI33" s="9">
        <v>250</v>
      </c>
      <c r="AJ33" s="9">
        <v>173</v>
      </c>
      <c r="AK33" s="9">
        <v>190</v>
      </c>
      <c r="AL33" s="9">
        <v>184</v>
      </c>
      <c r="AM33" s="71">
        <v>104</v>
      </c>
      <c r="AN33" s="71">
        <v>220</v>
      </c>
      <c r="AO33" s="71">
        <v>303</v>
      </c>
      <c r="AP33" s="71">
        <v>69</v>
      </c>
      <c r="AQ33" s="71">
        <v>-42</v>
      </c>
      <c r="AR33" s="71">
        <v>-170</v>
      </c>
      <c r="AS33" s="71">
        <v>-341</v>
      </c>
      <c r="AT33" s="71">
        <v>-134</v>
      </c>
      <c r="AU33" s="71">
        <v>-108</v>
      </c>
      <c r="AV33" s="71">
        <v>-235</v>
      </c>
      <c r="AW33" s="71">
        <v>-249</v>
      </c>
      <c r="AX33" s="71">
        <v>-263</v>
      </c>
      <c r="AY33" s="71">
        <v>-303</v>
      </c>
      <c r="AZ33" s="71">
        <v>-64</v>
      </c>
      <c r="BA33" s="71">
        <v>115</v>
      </c>
      <c r="BB33" s="71">
        <v>32</v>
      </c>
      <c r="BC33" s="71">
        <v>-109</v>
      </c>
      <c r="BD33" s="71">
        <v>-395</v>
      </c>
      <c r="BE33" s="71">
        <v>-126</v>
      </c>
      <c r="BF33" s="71">
        <v>-205</v>
      </c>
      <c r="BG33" s="71">
        <v>-185</v>
      </c>
      <c r="BH33" s="71">
        <v>-234</v>
      </c>
      <c r="BI33" s="71">
        <v>-301</v>
      </c>
      <c r="BJ33" s="71">
        <v>-276</v>
      </c>
      <c r="BK33" s="71">
        <v>-313</v>
      </c>
      <c r="BL33" s="71">
        <v>-194</v>
      </c>
      <c r="BM33" s="71">
        <v>-124</v>
      </c>
      <c r="BN33" s="71">
        <v>-204</v>
      </c>
      <c r="BO33" s="71">
        <v>-176</v>
      </c>
      <c r="BP33" s="71">
        <v>-262</v>
      </c>
      <c r="BQ33" s="71">
        <v>-327</v>
      </c>
      <c r="BR33" s="71">
        <v>-182</v>
      </c>
      <c r="BS33" s="71">
        <v>-149</v>
      </c>
      <c r="BT33" s="71">
        <v>-225</v>
      </c>
      <c r="BU33" s="71">
        <v>-160</v>
      </c>
      <c r="BV33" s="71">
        <v>-273</v>
      </c>
      <c r="BW33" s="71">
        <v>-238</v>
      </c>
      <c r="BX33" s="71">
        <v>-253</v>
      </c>
      <c r="BY33" s="71">
        <v>-198</v>
      </c>
      <c r="BZ33" s="71">
        <v>-210</v>
      </c>
      <c r="CA33" s="99">
        <v>-246</v>
      </c>
      <c r="CB33" s="100">
        <v>-48</v>
      </c>
      <c r="CC33" s="100">
        <v>-124</v>
      </c>
      <c r="CD33" s="100">
        <v>-17</v>
      </c>
      <c r="CE33" s="100">
        <v>-151</v>
      </c>
      <c r="CF33" s="100">
        <v>-92</v>
      </c>
      <c r="CG33" s="22"/>
      <c r="CH33" s="22"/>
      <c r="CI33" s="22"/>
      <c r="CJ33" s="22"/>
      <c r="CK33" s="22"/>
      <c r="CL33" s="22"/>
      <c r="CM33" s="22"/>
      <c r="CN33" s="22"/>
      <c r="CO33" s="22"/>
      <c r="CP33" s="22"/>
    </row>
    <row r="34" spans="2:94" s="9" customFormat="1" ht="16.5" customHeight="1" x14ac:dyDescent="0.25">
      <c r="C34" s="9" t="s">
        <v>43</v>
      </c>
      <c r="D34" s="43">
        <v>33.211619962379999</v>
      </c>
      <c r="E34" s="43">
        <v>49.683738659999989</v>
      </c>
      <c r="F34" s="43">
        <v>59.056083440000002</v>
      </c>
      <c r="G34" s="43">
        <v>26.50116281</v>
      </c>
      <c r="H34" s="43">
        <v>14.702609420000002</v>
      </c>
      <c r="I34" s="43">
        <v>6.9225884200000039</v>
      </c>
      <c r="J34" s="43">
        <v>52.919523240000004</v>
      </c>
      <c r="K34" s="43">
        <v>60.021211810000004</v>
      </c>
      <c r="L34" s="43">
        <v>-5.6343611700000054</v>
      </c>
      <c r="M34" s="43">
        <v>26.468744949999998</v>
      </c>
      <c r="N34" s="43">
        <v>63.884568739999999</v>
      </c>
      <c r="O34" s="43">
        <v>72.436958530000013</v>
      </c>
      <c r="P34" s="69">
        <v>42.166582089999999</v>
      </c>
      <c r="Q34" s="69">
        <v>75.147041479999999</v>
      </c>
      <c r="R34" s="69">
        <v>-103.47878414</v>
      </c>
      <c r="S34" s="69">
        <v>42.002056640000006</v>
      </c>
      <c r="T34" s="69">
        <v>57.916292949999999</v>
      </c>
      <c r="U34" s="69">
        <v>91.397710619999998</v>
      </c>
      <c r="V34" s="69">
        <v>58.375926719999995</v>
      </c>
      <c r="W34" s="69">
        <v>186.34379117999998</v>
      </c>
      <c r="X34" s="69">
        <v>154.20495827000002</v>
      </c>
      <c r="Y34" s="69">
        <v>52</v>
      </c>
      <c r="Z34" s="43">
        <v>142.82476219</v>
      </c>
      <c r="AA34" s="43">
        <v>108.71735648000001</v>
      </c>
      <c r="AB34" s="43">
        <v>101.8</v>
      </c>
      <c r="AC34" s="43">
        <v>131.5</v>
      </c>
      <c r="AD34" s="43">
        <v>66.5</v>
      </c>
      <c r="AE34" s="43">
        <v>130.80000000000001</v>
      </c>
      <c r="AF34" s="43">
        <v>135</v>
      </c>
      <c r="AG34" s="43">
        <v>136</v>
      </c>
      <c r="AH34" s="43">
        <v>44</v>
      </c>
      <c r="AI34" s="43">
        <v>32</v>
      </c>
      <c r="AJ34" s="43">
        <v>139</v>
      </c>
      <c r="AK34" s="43">
        <v>46</v>
      </c>
      <c r="AL34" s="43">
        <v>47.8</v>
      </c>
      <c r="AM34" s="72">
        <v>81</v>
      </c>
      <c r="AN34" s="72">
        <v>-92</v>
      </c>
      <c r="AO34" s="72">
        <v>68</v>
      </c>
      <c r="AP34" s="72">
        <v>-148</v>
      </c>
      <c r="AQ34" s="72">
        <v>-16</v>
      </c>
      <c r="AR34" s="72">
        <v>-63</v>
      </c>
      <c r="AS34" s="72">
        <v>-47</v>
      </c>
      <c r="AT34" s="72">
        <v>-21</v>
      </c>
      <c r="AU34" s="72">
        <v>-28</v>
      </c>
      <c r="AV34" s="72">
        <v>-66</v>
      </c>
      <c r="AW34" s="72">
        <v>-56</v>
      </c>
      <c r="AX34" s="72">
        <v>-11</v>
      </c>
      <c r="AY34" s="72">
        <v>185</v>
      </c>
      <c r="AZ34" s="72">
        <v>-175</v>
      </c>
      <c r="BA34" s="72">
        <v>57</v>
      </c>
      <c r="BB34" s="72">
        <v>43</v>
      </c>
      <c r="BC34" s="72">
        <v>11</v>
      </c>
      <c r="BD34" s="72">
        <v>-62</v>
      </c>
      <c r="BE34" s="72">
        <v>-29</v>
      </c>
      <c r="BF34" s="72">
        <v>-24</v>
      </c>
      <c r="BG34" s="72">
        <v>-29</v>
      </c>
      <c r="BH34" s="72">
        <v>-29</v>
      </c>
      <c r="BI34" s="72">
        <v>-7</v>
      </c>
      <c r="BJ34" s="72">
        <v>6</v>
      </c>
      <c r="BK34" s="72">
        <v>34</v>
      </c>
      <c r="BL34" s="72">
        <v>-32</v>
      </c>
      <c r="BM34" s="72">
        <v>35</v>
      </c>
      <c r="BN34" s="72">
        <v>81</v>
      </c>
      <c r="BO34" s="72">
        <v>-11</v>
      </c>
      <c r="BP34" s="72">
        <v>-15</v>
      </c>
      <c r="BQ34" s="72">
        <v>24</v>
      </c>
      <c r="BR34" s="72">
        <v>37</v>
      </c>
      <c r="BS34" s="72">
        <v>-6</v>
      </c>
      <c r="BT34" s="72">
        <v>22</v>
      </c>
      <c r="BU34" s="72">
        <v>-45</v>
      </c>
      <c r="BV34" s="72">
        <v>43</v>
      </c>
      <c r="BW34" s="72">
        <v>60</v>
      </c>
      <c r="BX34" s="72">
        <v>50</v>
      </c>
      <c r="BY34" s="72">
        <v>50</v>
      </c>
      <c r="BZ34" s="72">
        <v>117</v>
      </c>
      <c r="CA34" s="101">
        <v>27</v>
      </c>
      <c r="CB34" s="102">
        <v>84</v>
      </c>
      <c r="CC34" s="102">
        <v>164</v>
      </c>
      <c r="CD34" s="102">
        <v>94</v>
      </c>
      <c r="CE34" s="102">
        <v>118</v>
      </c>
      <c r="CF34" s="102">
        <v>54</v>
      </c>
      <c r="CG34" s="22"/>
      <c r="CH34" s="22"/>
      <c r="CI34" s="22"/>
      <c r="CJ34" s="22"/>
      <c r="CK34" s="22"/>
      <c r="CL34" s="22"/>
      <c r="CM34" s="22"/>
      <c r="CN34" s="22"/>
      <c r="CO34" s="22"/>
      <c r="CP34" s="22"/>
    </row>
    <row r="35" spans="2:94" s="9" customFormat="1" ht="16.5" customHeight="1" x14ac:dyDescent="0.25">
      <c r="C35" s="9" t="s">
        <v>44</v>
      </c>
      <c r="D35" s="9">
        <v>20.085354892380067</v>
      </c>
      <c r="E35" s="9">
        <v>169.64562939000001</v>
      </c>
      <c r="F35" s="9">
        <v>171.33866960999995</v>
      </c>
      <c r="G35" s="9">
        <v>76.921778000000003</v>
      </c>
      <c r="H35" s="9">
        <v>161.75283784999999</v>
      </c>
      <c r="I35" s="9">
        <v>152.72086487000007</v>
      </c>
      <c r="J35" s="9">
        <v>220.79509403000009</v>
      </c>
      <c r="K35" s="9">
        <v>85.104544340000032</v>
      </c>
      <c r="L35" s="9">
        <v>44.180726300000025</v>
      </c>
      <c r="M35" s="9">
        <v>65.986924709999926</v>
      </c>
      <c r="N35" s="9">
        <v>144.54209816000002</v>
      </c>
      <c r="O35" s="9">
        <v>173.59127214000003</v>
      </c>
      <c r="P35" s="68">
        <v>159.99617510999997</v>
      </c>
      <c r="Q35" s="68">
        <v>336.74922550000008</v>
      </c>
      <c r="R35" s="68">
        <v>-302.56520571000004</v>
      </c>
      <c r="S35" s="68">
        <v>66.859987640000014</v>
      </c>
      <c r="T35" s="68">
        <v>112.75046973000002</v>
      </c>
      <c r="U35" s="68">
        <v>229.85040346000002</v>
      </c>
      <c r="V35" s="68">
        <v>183.64315775000009</v>
      </c>
      <c r="W35" s="68">
        <v>341.08795031</v>
      </c>
      <c r="X35" s="68">
        <v>313.96409309000012</v>
      </c>
      <c r="Y35" s="68">
        <v>281.2347541449999</v>
      </c>
      <c r="Z35" s="9">
        <v>554.19272320000005</v>
      </c>
      <c r="AA35" s="9">
        <v>478.00324622000005</v>
      </c>
      <c r="AB35" s="9">
        <f t="shared" ref="AB35:BT35" si="22">+AB33+AB34</f>
        <v>584.29999999999995</v>
      </c>
      <c r="AC35" s="9">
        <f t="shared" si="22"/>
        <v>791.6</v>
      </c>
      <c r="AD35" s="9">
        <f t="shared" si="22"/>
        <v>537.20000000000005</v>
      </c>
      <c r="AE35" s="9">
        <f t="shared" si="22"/>
        <v>476.8</v>
      </c>
      <c r="AF35" s="9">
        <f t="shared" si="22"/>
        <v>478</v>
      </c>
      <c r="AG35" s="9">
        <f t="shared" si="22"/>
        <v>453</v>
      </c>
      <c r="AH35" s="9">
        <f t="shared" si="22"/>
        <v>325</v>
      </c>
      <c r="AI35" s="9">
        <f t="shared" si="22"/>
        <v>282</v>
      </c>
      <c r="AJ35" s="9">
        <f t="shared" si="22"/>
        <v>312</v>
      </c>
      <c r="AK35" s="9">
        <f t="shared" si="22"/>
        <v>236</v>
      </c>
      <c r="AL35" s="9">
        <f t="shared" si="22"/>
        <v>231.8</v>
      </c>
      <c r="AM35" s="9">
        <f t="shared" si="22"/>
        <v>185</v>
      </c>
      <c r="AN35" s="9">
        <f t="shared" si="22"/>
        <v>128</v>
      </c>
      <c r="AO35" s="9">
        <f t="shared" si="22"/>
        <v>371</v>
      </c>
      <c r="AP35" s="9">
        <f t="shared" si="22"/>
        <v>-79</v>
      </c>
      <c r="AQ35" s="9">
        <f t="shared" si="22"/>
        <v>-58</v>
      </c>
      <c r="AR35" s="9">
        <f t="shared" si="22"/>
        <v>-233</v>
      </c>
      <c r="AS35" s="9">
        <f t="shared" si="22"/>
        <v>-388</v>
      </c>
      <c r="AT35" s="9">
        <f t="shared" si="22"/>
        <v>-155</v>
      </c>
      <c r="AU35" s="9">
        <f t="shared" si="22"/>
        <v>-136</v>
      </c>
      <c r="AV35" s="9">
        <f t="shared" si="22"/>
        <v>-301</v>
      </c>
      <c r="AW35" s="9">
        <f t="shared" si="22"/>
        <v>-305</v>
      </c>
      <c r="AX35" s="9">
        <f t="shared" si="22"/>
        <v>-274</v>
      </c>
      <c r="AY35" s="9">
        <f t="shared" si="22"/>
        <v>-118</v>
      </c>
      <c r="AZ35" s="9">
        <f t="shared" si="22"/>
        <v>-239</v>
      </c>
      <c r="BA35" s="9">
        <f t="shared" si="22"/>
        <v>172</v>
      </c>
      <c r="BB35" s="9">
        <f t="shared" si="22"/>
        <v>75</v>
      </c>
      <c r="BC35" s="9">
        <f t="shared" si="22"/>
        <v>-98</v>
      </c>
      <c r="BD35" s="9">
        <f t="shared" si="22"/>
        <v>-457</v>
      </c>
      <c r="BE35" s="9">
        <f t="shared" si="22"/>
        <v>-155</v>
      </c>
      <c r="BF35" s="9">
        <f t="shared" si="22"/>
        <v>-229</v>
      </c>
      <c r="BG35" s="9">
        <f t="shared" si="22"/>
        <v>-214</v>
      </c>
      <c r="BH35" s="9">
        <f t="shared" si="22"/>
        <v>-263</v>
      </c>
      <c r="BI35" s="9">
        <f t="shared" si="22"/>
        <v>-308</v>
      </c>
      <c r="BJ35" s="9">
        <f t="shared" si="22"/>
        <v>-270</v>
      </c>
      <c r="BK35" s="9">
        <f t="shared" si="22"/>
        <v>-279</v>
      </c>
      <c r="BL35" s="9">
        <f t="shared" si="22"/>
        <v>-226</v>
      </c>
      <c r="BM35" s="9">
        <f t="shared" si="22"/>
        <v>-89</v>
      </c>
      <c r="BN35" s="9">
        <f t="shared" si="22"/>
        <v>-123</v>
      </c>
      <c r="BO35" s="9">
        <f t="shared" si="22"/>
        <v>-187</v>
      </c>
      <c r="BP35" s="9">
        <f t="shared" si="22"/>
        <v>-277</v>
      </c>
      <c r="BQ35" s="9">
        <f t="shared" si="22"/>
        <v>-303</v>
      </c>
      <c r="BR35" s="9">
        <f t="shared" si="22"/>
        <v>-145</v>
      </c>
      <c r="BS35" s="9">
        <f t="shared" si="22"/>
        <v>-155</v>
      </c>
      <c r="BT35" s="9">
        <f t="shared" si="22"/>
        <v>-203</v>
      </c>
      <c r="BU35" s="9">
        <v>-205</v>
      </c>
      <c r="BV35" s="9">
        <v>-230</v>
      </c>
      <c r="BW35" s="9">
        <v>-178</v>
      </c>
      <c r="BX35" s="9">
        <f>+BX33+BX34</f>
        <v>-203</v>
      </c>
      <c r="BY35" s="9">
        <f>+BY33+BY34</f>
        <v>-148</v>
      </c>
      <c r="BZ35" s="9">
        <f>+BZ33+BZ34</f>
        <v>-93</v>
      </c>
      <c r="CA35" s="9">
        <f>+CA33+CA34</f>
        <v>-219</v>
      </c>
      <c r="CB35" s="9">
        <f t="shared" ref="CB35:CC35" si="23">+CB33+CB34</f>
        <v>36</v>
      </c>
      <c r="CC35" s="9">
        <f t="shared" si="23"/>
        <v>40</v>
      </c>
      <c r="CD35" s="9">
        <v>77</v>
      </c>
      <c r="CE35" s="9">
        <f>++CE33+CE34</f>
        <v>-33</v>
      </c>
      <c r="CF35" s="9">
        <f>+CF34+CF33</f>
        <v>-38</v>
      </c>
      <c r="CG35" s="22"/>
      <c r="CH35" s="22"/>
      <c r="CI35" s="22"/>
      <c r="CJ35" s="22"/>
      <c r="CK35" s="22"/>
      <c r="CL35" s="22"/>
      <c r="CM35" s="22"/>
      <c r="CN35" s="22"/>
      <c r="CO35" s="22"/>
      <c r="CP35" s="22"/>
    </row>
    <row r="36" spans="2:94" s="9" customFormat="1" ht="13.5" customHeight="1" x14ac:dyDescent="0.25"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CG36" s="22"/>
      <c r="CH36" s="22"/>
      <c r="CI36" s="22"/>
      <c r="CJ36" s="22"/>
      <c r="CK36" s="22"/>
      <c r="CL36" s="22"/>
      <c r="CM36" s="22"/>
      <c r="CN36" s="22"/>
      <c r="CO36" s="22"/>
      <c r="CP36" s="22"/>
    </row>
    <row r="37" spans="2:94" s="9" customFormat="1" ht="12.6" hidden="1" customHeight="1" x14ac:dyDescent="0.25">
      <c r="B37" s="63" t="s">
        <v>45</v>
      </c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CG37" s="22"/>
      <c r="CH37" s="22"/>
      <c r="CI37" s="22"/>
      <c r="CJ37" s="22"/>
      <c r="CK37" s="22"/>
      <c r="CL37" s="22"/>
      <c r="CM37" s="22"/>
      <c r="CN37" s="22"/>
      <c r="CO37" s="22"/>
      <c r="CP37" s="22"/>
    </row>
    <row r="38" spans="2:94" s="9" customFormat="1" ht="64.7" hidden="1" customHeight="1" x14ac:dyDescent="0.25">
      <c r="C38" s="64" t="s">
        <v>46</v>
      </c>
      <c r="D38" s="68">
        <f t="shared" ref="D38:O38" si="24">+D11+D18</f>
        <v>-6.5841500768279921</v>
      </c>
      <c r="E38" s="68">
        <f t="shared" si="24"/>
        <v>-3.2652356182729951</v>
      </c>
      <c r="F38" s="68">
        <f t="shared" si="24"/>
        <v>-5.6067168975356063</v>
      </c>
      <c r="G38" s="68">
        <f t="shared" si="24"/>
        <v>-16.045589827046253</v>
      </c>
      <c r="H38" s="68">
        <f t="shared" si="24"/>
        <v>-0.30472086599998516</v>
      </c>
      <c r="I38" s="68">
        <f t="shared" si="24"/>
        <v>4.4933514541068993</v>
      </c>
      <c r="J38" s="68">
        <f t="shared" si="24"/>
        <v>11.321820816934343</v>
      </c>
      <c r="K38" s="68">
        <f t="shared" si="24"/>
        <v>5.924741257261684</v>
      </c>
      <c r="L38" s="68">
        <f t="shared" si="24"/>
        <v>8.3266639301199916</v>
      </c>
      <c r="M38" s="68">
        <f t="shared" si="24"/>
        <v>12.859034468954121</v>
      </c>
      <c r="N38" s="68">
        <f t="shared" si="24"/>
        <v>3.3355153478839696</v>
      </c>
      <c r="O38" s="68">
        <f t="shared" si="24"/>
        <v>6.638819371317001</v>
      </c>
      <c r="P38" s="68">
        <v>7</v>
      </c>
      <c r="Q38" s="68">
        <v>15</v>
      </c>
      <c r="R38" s="68">
        <v>5</v>
      </c>
      <c r="S38" s="68">
        <v>7</v>
      </c>
      <c r="T38" s="68">
        <v>14</v>
      </c>
      <c r="U38" s="68">
        <v>21</v>
      </c>
      <c r="V38" s="68">
        <v>26</v>
      </c>
      <c r="W38" s="68">
        <v>20</v>
      </c>
      <c r="X38" s="68">
        <v>18</v>
      </c>
      <c r="Y38" s="68">
        <v>42</v>
      </c>
      <c r="Z38" s="68">
        <v>80</v>
      </c>
      <c r="AA38" s="68">
        <v>64</v>
      </c>
      <c r="AB38" s="68">
        <v>66</v>
      </c>
      <c r="AC38" s="68">
        <v>113</v>
      </c>
      <c r="AD38" s="68">
        <v>100</v>
      </c>
      <c r="AE38" s="68">
        <v>60</v>
      </c>
      <c r="AF38" s="68">
        <v>53</v>
      </c>
      <c r="AG38" s="68">
        <v>42</v>
      </c>
      <c r="AH38" s="68">
        <v>47</v>
      </c>
      <c r="AI38" s="68">
        <v>42</v>
      </c>
      <c r="AJ38" s="68">
        <v>27</v>
      </c>
      <c r="AK38" s="68">
        <v>26</v>
      </c>
      <c r="AL38" s="68">
        <v>25</v>
      </c>
      <c r="AM38" s="68">
        <v>4</v>
      </c>
      <c r="AN38" s="68">
        <v>7</v>
      </c>
      <c r="AO38" s="68">
        <v>12</v>
      </c>
      <c r="AP38" s="68">
        <v>15</v>
      </c>
      <c r="AQ38" s="68">
        <v>0</v>
      </c>
      <c r="AR38" s="68">
        <v>-13</v>
      </c>
      <c r="AS38" s="68">
        <v>-12</v>
      </c>
      <c r="AT38" s="68">
        <v>-2</v>
      </c>
      <c r="AU38" s="68">
        <v>-3</v>
      </c>
      <c r="AV38" s="68">
        <v>-28</v>
      </c>
      <c r="AW38" s="68">
        <v>-17</v>
      </c>
      <c r="AX38" s="68">
        <v>-2</v>
      </c>
      <c r="AY38" s="68">
        <f>+AY11+AY18</f>
        <v>-35</v>
      </c>
      <c r="AZ38" s="68">
        <v>-5</v>
      </c>
      <c r="BA38" s="68">
        <v>5</v>
      </c>
      <c r="BB38" s="68">
        <v>-3</v>
      </c>
      <c r="BC38" s="68">
        <v>0</v>
      </c>
      <c r="BD38" s="68">
        <v>-21</v>
      </c>
      <c r="BE38" s="68">
        <v>-13</v>
      </c>
      <c r="BF38" s="68">
        <v>-8</v>
      </c>
      <c r="BG38" s="68">
        <v>-15</v>
      </c>
      <c r="BH38" s="68">
        <v>-21</v>
      </c>
      <c r="BI38" s="68">
        <v>-10</v>
      </c>
      <c r="BJ38" s="68">
        <v>-8</v>
      </c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G38" s="22"/>
      <c r="CH38" s="22"/>
      <c r="CI38" s="22"/>
      <c r="CJ38" s="22"/>
      <c r="CK38" s="22"/>
      <c r="CL38" s="22"/>
      <c r="CM38" s="22"/>
      <c r="CN38" s="22"/>
      <c r="CO38" s="22"/>
      <c r="CP38" s="22"/>
    </row>
    <row r="39" spans="2:94" s="9" customFormat="1" ht="13.7" hidden="1" customHeight="1" x14ac:dyDescent="0.25">
      <c r="P39" s="68"/>
      <c r="Q39" s="68"/>
      <c r="R39" s="68"/>
      <c r="S39" s="68"/>
      <c r="T39" s="68"/>
      <c r="U39" s="68"/>
      <c r="V39" s="68"/>
      <c r="W39" s="68"/>
      <c r="X39" s="68"/>
      <c r="Y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CG39" s="22"/>
      <c r="CH39" s="22"/>
      <c r="CI39" s="22"/>
      <c r="CJ39" s="22"/>
      <c r="CK39" s="22"/>
      <c r="CL39" s="22"/>
      <c r="CM39" s="22"/>
      <c r="CN39" s="22"/>
      <c r="CO39" s="22"/>
      <c r="CP39" s="22"/>
    </row>
    <row r="40" spans="2:94" s="10" customFormat="1" ht="13.7" customHeight="1" x14ac:dyDescent="0.25">
      <c r="B40" s="62" t="s">
        <v>47</v>
      </c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97"/>
      <c r="CB40" s="42"/>
      <c r="CC40" s="42"/>
      <c r="CD40" s="42"/>
      <c r="CE40" s="42"/>
      <c r="CF40" s="42"/>
      <c r="CG40" s="24"/>
      <c r="CH40" s="24"/>
      <c r="CI40" s="24"/>
      <c r="CJ40" s="24"/>
      <c r="CK40" s="24"/>
      <c r="CL40" s="24"/>
      <c r="CM40" s="24"/>
      <c r="CN40" s="24"/>
      <c r="CO40" s="24"/>
      <c r="CP40" s="24"/>
    </row>
    <row r="41" spans="2:94" s="9" customFormat="1" ht="16.5" customHeight="1" x14ac:dyDescent="0.25">
      <c r="C41" s="9" t="s">
        <v>48</v>
      </c>
      <c r="D41" s="68">
        <f t="shared" ref="D41:AM41" si="25">D8+D17+D24</f>
        <v>-105.1727440100002</v>
      </c>
      <c r="E41" s="68">
        <f t="shared" si="25"/>
        <v>279</v>
      </c>
      <c r="F41" s="68">
        <f t="shared" si="25"/>
        <v>-56.103084960000047</v>
      </c>
      <c r="G41" s="68">
        <f t="shared" si="25"/>
        <v>-305.79726817999995</v>
      </c>
      <c r="H41" s="68">
        <f t="shared" si="25"/>
        <v>-100.73973566000006</v>
      </c>
      <c r="I41" s="68">
        <f t="shared" si="25"/>
        <v>-5.4915922000000137</v>
      </c>
      <c r="J41" s="68">
        <f t="shared" si="25"/>
        <v>139.72380929999997</v>
      </c>
      <c r="K41" s="68">
        <f t="shared" si="25"/>
        <v>-204.93426608999994</v>
      </c>
      <c r="L41" s="68">
        <f t="shared" si="25"/>
        <v>-148.45872549000001</v>
      </c>
      <c r="M41" s="68">
        <f t="shared" si="25"/>
        <v>-195</v>
      </c>
      <c r="N41" s="68">
        <f t="shared" si="25"/>
        <v>-162</v>
      </c>
      <c r="O41" s="68">
        <f t="shared" si="25"/>
        <v>15</v>
      </c>
      <c r="P41" s="68">
        <f t="shared" si="25"/>
        <v>154</v>
      </c>
      <c r="Q41" s="68">
        <f t="shared" si="25"/>
        <v>556</v>
      </c>
      <c r="R41" s="68">
        <f t="shared" si="25"/>
        <v>-486</v>
      </c>
      <c r="S41" s="68">
        <f t="shared" si="25"/>
        <v>41</v>
      </c>
      <c r="T41" s="68">
        <f t="shared" si="25"/>
        <v>65</v>
      </c>
      <c r="U41" s="68">
        <f t="shared" si="25"/>
        <v>77</v>
      </c>
      <c r="V41" s="68">
        <f t="shared" si="25"/>
        <v>62</v>
      </c>
      <c r="W41" s="68">
        <f t="shared" si="25"/>
        <v>104</v>
      </c>
      <c r="X41" s="68">
        <f t="shared" si="25"/>
        <v>347</v>
      </c>
      <c r="Y41" s="68">
        <f t="shared" si="25"/>
        <v>81.400000000000006</v>
      </c>
      <c r="Z41" s="68">
        <f t="shared" si="25"/>
        <v>692.8</v>
      </c>
      <c r="AA41" s="68">
        <f t="shared" si="25"/>
        <v>504.2</v>
      </c>
      <c r="AB41" s="68">
        <f t="shared" si="25"/>
        <v>379.29046772999999</v>
      </c>
      <c r="AC41" s="68">
        <f t="shared" si="25"/>
        <v>948.42196204000004</v>
      </c>
      <c r="AD41" s="68">
        <f t="shared" si="25"/>
        <v>554</v>
      </c>
      <c r="AE41" s="68">
        <f t="shared" si="25"/>
        <v>374.39606387999999</v>
      </c>
      <c r="AF41" s="68">
        <f t="shared" si="25"/>
        <v>425.21855426000002</v>
      </c>
      <c r="AG41" s="68">
        <f t="shared" si="25"/>
        <v>525.81248159999996</v>
      </c>
      <c r="AH41" s="68">
        <f t="shared" si="25"/>
        <v>506.50841716999997</v>
      </c>
      <c r="AI41" s="68">
        <f t="shared" si="25"/>
        <v>502.23917160999997</v>
      </c>
      <c r="AJ41" s="68">
        <f t="shared" si="25"/>
        <v>376.59928105</v>
      </c>
      <c r="AK41" s="68">
        <f t="shared" si="25"/>
        <v>354.70109131000004</v>
      </c>
      <c r="AL41" s="68">
        <f t="shared" si="25"/>
        <v>342</v>
      </c>
      <c r="AM41" s="68">
        <f t="shared" si="25"/>
        <v>144</v>
      </c>
      <c r="AN41" s="68">
        <f t="shared" ref="AN41:AY41" si="26">+AN8+AN17+AN24</f>
        <v>612</v>
      </c>
      <c r="AO41" s="68">
        <f t="shared" si="26"/>
        <v>910</v>
      </c>
      <c r="AP41" s="68">
        <f t="shared" si="26"/>
        <v>262</v>
      </c>
      <c r="AQ41" s="68">
        <f t="shared" si="26"/>
        <v>-126</v>
      </c>
      <c r="AR41" s="68">
        <f t="shared" si="26"/>
        <v>-328</v>
      </c>
      <c r="AS41" s="68">
        <f t="shared" si="26"/>
        <v>-475</v>
      </c>
      <c r="AT41" s="68">
        <f t="shared" si="26"/>
        <v>-250</v>
      </c>
      <c r="AU41" s="68">
        <f t="shared" si="26"/>
        <v>-165</v>
      </c>
      <c r="AV41" s="68">
        <f t="shared" si="26"/>
        <v>-623</v>
      </c>
      <c r="AW41" s="68">
        <f t="shared" si="26"/>
        <v>-599</v>
      </c>
      <c r="AX41" s="68">
        <f t="shared" si="26"/>
        <v>-609</v>
      </c>
      <c r="AY41" s="68">
        <f t="shared" si="26"/>
        <v>-624</v>
      </c>
      <c r="AZ41" s="68">
        <f t="shared" ref="AZ41:BK41" si="27">+AZ10+AZ17+AZ24</f>
        <v>-257</v>
      </c>
      <c r="BA41" s="68">
        <f t="shared" si="27"/>
        <v>263</v>
      </c>
      <c r="BB41" s="68">
        <f t="shared" si="27"/>
        <v>-139</v>
      </c>
      <c r="BC41" s="68">
        <f t="shared" si="27"/>
        <v>-389</v>
      </c>
      <c r="BD41" s="68">
        <f t="shared" si="27"/>
        <v>-476</v>
      </c>
      <c r="BE41" s="68">
        <f t="shared" si="27"/>
        <v>-330</v>
      </c>
      <c r="BF41" s="68">
        <f t="shared" si="27"/>
        <v>-149</v>
      </c>
      <c r="BG41" s="68">
        <f t="shared" si="27"/>
        <v>-396</v>
      </c>
      <c r="BH41" s="68">
        <f t="shared" si="27"/>
        <v>-533</v>
      </c>
      <c r="BI41" s="68">
        <f t="shared" si="27"/>
        <v>-744</v>
      </c>
      <c r="BJ41" s="68">
        <f t="shared" si="27"/>
        <v>-714</v>
      </c>
      <c r="BK41" s="68">
        <f t="shared" si="27"/>
        <v>-587</v>
      </c>
      <c r="BL41" s="68">
        <f t="shared" ref="BL41:CA41" si="28">+BL10+BL24</f>
        <v>-568</v>
      </c>
      <c r="BM41" s="68">
        <f t="shared" si="28"/>
        <v>60</v>
      </c>
      <c r="BN41" s="68">
        <f t="shared" si="28"/>
        <v>-333</v>
      </c>
      <c r="BO41" s="68">
        <f t="shared" si="28"/>
        <v>-528</v>
      </c>
      <c r="BP41" s="68">
        <f t="shared" si="28"/>
        <v>-413</v>
      </c>
      <c r="BQ41" s="68">
        <f t="shared" si="28"/>
        <v>-577</v>
      </c>
      <c r="BR41" s="68">
        <f t="shared" si="28"/>
        <v>104</v>
      </c>
      <c r="BS41" s="68">
        <f t="shared" si="28"/>
        <v>-128</v>
      </c>
      <c r="BT41" s="68">
        <f t="shared" si="28"/>
        <v>-232</v>
      </c>
      <c r="BU41" s="68">
        <f t="shared" si="28"/>
        <v>10</v>
      </c>
      <c r="BV41" s="68">
        <f t="shared" si="28"/>
        <v>-210</v>
      </c>
      <c r="BW41" s="68">
        <f t="shared" si="28"/>
        <v>-115</v>
      </c>
      <c r="BX41" s="68">
        <f t="shared" si="28"/>
        <v>161</v>
      </c>
      <c r="BY41" s="68">
        <f t="shared" si="28"/>
        <v>388</v>
      </c>
      <c r="BZ41" s="68">
        <f t="shared" si="28"/>
        <v>-305</v>
      </c>
      <c r="CA41" s="97">
        <f t="shared" si="28"/>
        <v>-125</v>
      </c>
      <c r="CB41" s="44">
        <f t="shared" ref="CB41:CC41" si="29">+CB10+CB24</f>
        <v>209</v>
      </c>
      <c r="CC41" s="44">
        <f t="shared" si="29"/>
        <v>39</v>
      </c>
      <c r="CD41" s="44">
        <f t="shared" ref="CD41:CE41" si="30">+CD10+CD24</f>
        <v>192</v>
      </c>
      <c r="CE41" s="44">
        <f t="shared" si="30"/>
        <v>-4</v>
      </c>
      <c r="CF41" s="44">
        <f t="shared" ref="CF41" si="31">+CF10+CF24</f>
        <v>127</v>
      </c>
      <c r="CG41" s="22"/>
      <c r="CH41" s="22"/>
      <c r="CI41" s="22"/>
      <c r="CJ41" s="22"/>
      <c r="CK41" s="22"/>
      <c r="CL41" s="22"/>
      <c r="CM41" s="22"/>
      <c r="CN41" s="22"/>
      <c r="CO41" s="22"/>
      <c r="CP41" s="22"/>
    </row>
    <row r="42" spans="2:94" s="9" customFormat="1" ht="16.5" customHeight="1" x14ac:dyDescent="0.25">
      <c r="C42" s="9" t="s">
        <v>49</v>
      </c>
      <c r="D42" s="69">
        <f t="shared" ref="D42:AM42" si="32">D25</f>
        <v>33</v>
      </c>
      <c r="E42" s="69">
        <f t="shared" si="32"/>
        <v>50</v>
      </c>
      <c r="F42" s="69">
        <f t="shared" si="32"/>
        <v>59</v>
      </c>
      <c r="G42" s="69">
        <f t="shared" si="32"/>
        <v>26</v>
      </c>
      <c r="H42" s="69">
        <f t="shared" si="32"/>
        <v>15</v>
      </c>
      <c r="I42" s="69">
        <f t="shared" si="32"/>
        <v>7</v>
      </c>
      <c r="J42" s="69">
        <f t="shared" si="32"/>
        <v>168</v>
      </c>
      <c r="K42" s="69">
        <f t="shared" si="32"/>
        <v>145</v>
      </c>
      <c r="L42" s="69">
        <f t="shared" si="32"/>
        <v>2</v>
      </c>
      <c r="M42" s="69">
        <f t="shared" si="32"/>
        <v>45</v>
      </c>
      <c r="N42" s="69">
        <f t="shared" si="32"/>
        <v>74</v>
      </c>
      <c r="O42" s="69">
        <f t="shared" si="32"/>
        <v>83</v>
      </c>
      <c r="P42" s="69">
        <f t="shared" si="32"/>
        <v>59</v>
      </c>
      <c r="Q42" s="69">
        <f t="shared" si="32"/>
        <v>91</v>
      </c>
      <c r="R42" s="69">
        <f t="shared" si="32"/>
        <v>-68</v>
      </c>
      <c r="S42" s="69">
        <f t="shared" si="32"/>
        <v>45</v>
      </c>
      <c r="T42" s="69">
        <f t="shared" si="32"/>
        <v>67</v>
      </c>
      <c r="U42" s="69">
        <f t="shared" si="32"/>
        <v>569</v>
      </c>
      <c r="V42" s="69">
        <f t="shared" si="32"/>
        <v>87</v>
      </c>
      <c r="W42" s="69">
        <f t="shared" si="32"/>
        <v>163</v>
      </c>
      <c r="X42" s="69">
        <f t="shared" si="32"/>
        <v>-153</v>
      </c>
      <c r="Y42" s="69">
        <f t="shared" si="32"/>
        <v>67</v>
      </c>
      <c r="Z42" s="69">
        <f t="shared" si="32"/>
        <v>162</v>
      </c>
      <c r="AA42" s="69">
        <f t="shared" si="32"/>
        <v>143</v>
      </c>
      <c r="AB42" s="69">
        <f t="shared" si="32"/>
        <v>144</v>
      </c>
      <c r="AC42" s="69">
        <f t="shared" si="32"/>
        <v>160</v>
      </c>
      <c r="AD42" s="69">
        <f t="shared" si="32"/>
        <v>101</v>
      </c>
      <c r="AE42" s="69">
        <f t="shared" si="32"/>
        <v>149</v>
      </c>
      <c r="AF42" s="69">
        <f t="shared" si="32"/>
        <v>235</v>
      </c>
      <c r="AG42" s="69">
        <f t="shared" si="32"/>
        <v>178</v>
      </c>
      <c r="AH42" s="69">
        <f t="shared" si="32"/>
        <v>81</v>
      </c>
      <c r="AI42" s="69">
        <f t="shared" si="32"/>
        <v>73</v>
      </c>
      <c r="AJ42" s="69">
        <f t="shared" si="32"/>
        <v>166</v>
      </c>
      <c r="AK42" s="69">
        <f t="shared" si="32"/>
        <v>70</v>
      </c>
      <c r="AL42" s="69">
        <f t="shared" si="32"/>
        <v>65</v>
      </c>
      <c r="AM42" s="69">
        <f t="shared" si="32"/>
        <v>110</v>
      </c>
      <c r="AN42" s="69">
        <f t="shared" ref="AN42:CA42" si="33">+AN25</f>
        <v>584</v>
      </c>
      <c r="AO42" s="69">
        <f t="shared" si="33"/>
        <v>121</v>
      </c>
      <c r="AP42" s="69">
        <f t="shared" si="33"/>
        <v>13</v>
      </c>
      <c r="AQ42" s="69">
        <f t="shared" si="33"/>
        <v>41</v>
      </c>
      <c r="AR42" s="69">
        <f t="shared" si="33"/>
        <v>-57</v>
      </c>
      <c r="AS42" s="69">
        <f t="shared" si="33"/>
        <v>-45</v>
      </c>
      <c r="AT42" s="69">
        <f t="shared" si="33"/>
        <v>-14</v>
      </c>
      <c r="AU42" s="69">
        <f t="shared" si="33"/>
        <v>-13</v>
      </c>
      <c r="AV42" s="69">
        <f t="shared" si="33"/>
        <v>-59</v>
      </c>
      <c r="AW42" s="69">
        <f t="shared" si="33"/>
        <v>-53</v>
      </c>
      <c r="AX42" s="69">
        <f t="shared" si="33"/>
        <v>-14</v>
      </c>
      <c r="AY42" s="69">
        <f t="shared" si="33"/>
        <v>201</v>
      </c>
      <c r="AZ42" s="69">
        <f t="shared" si="33"/>
        <v>-166</v>
      </c>
      <c r="BA42" s="69">
        <f t="shared" si="33"/>
        <v>84</v>
      </c>
      <c r="BB42" s="69">
        <f t="shared" si="33"/>
        <v>68</v>
      </c>
      <c r="BC42" s="69">
        <f t="shared" si="33"/>
        <v>62</v>
      </c>
      <c r="BD42" s="69">
        <f t="shared" si="33"/>
        <v>25</v>
      </c>
      <c r="BE42" s="69">
        <f t="shared" si="33"/>
        <v>-2</v>
      </c>
      <c r="BF42" s="69">
        <f t="shared" si="33"/>
        <v>9</v>
      </c>
      <c r="BG42" s="69">
        <f t="shared" si="33"/>
        <v>-2</v>
      </c>
      <c r="BH42" s="69">
        <f t="shared" si="33"/>
        <v>6</v>
      </c>
      <c r="BI42" s="69">
        <f t="shared" si="33"/>
        <v>9</v>
      </c>
      <c r="BJ42" s="69">
        <f t="shared" si="33"/>
        <v>78</v>
      </c>
      <c r="BK42" s="69">
        <f t="shared" si="33"/>
        <v>74</v>
      </c>
      <c r="BL42" s="69">
        <f t="shared" si="33"/>
        <v>54</v>
      </c>
      <c r="BM42" s="69">
        <f t="shared" si="33"/>
        <v>104</v>
      </c>
      <c r="BN42" s="69">
        <f t="shared" si="33"/>
        <v>174</v>
      </c>
      <c r="BO42" s="69">
        <f t="shared" si="33"/>
        <v>58</v>
      </c>
      <c r="BP42" s="69">
        <f t="shared" si="33"/>
        <v>35</v>
      </c>
      <c r="BQ42" s="69">
        <f t="shared" si="33"/>
        <v>68</v>
      </c>
      <c r="BR42" s="69">
        <f t="shared" si="33"/>
        <v>93</v>
      </c>
      <c r="BS42" s="69">
        <f t="shared" si="33"/>
        <v>67</v>
      </c>
      <c r="BT42" s="69">
        <f t="shared" si="33"/>
        <v>113</v>
      </c>
      <c r="BU42" s="69">
        <f t="shared" si="33"/>
        <v>26</v>
      </c>
      <c r="BV42" s="69">
        <f t="shared" si="33"/>
        <v>113</v>
      </c>
      <c r="BW42" s="69">
        <f t="shared" si="33"/>
        <v>183</v>
      </c>
      <c r="BX42" s="69">
        <f t="shared" si="33"/>
        <v>177</v>
      </c>
      <c r="BY42" s="69">
        <f t="shared" si="33"/>
        <v>134</v>
      </c>
      <c r="BZ42" s="69">
        <f t="shared" si="33"/>
        <v>304</v>
      </c>
      <c r="CA42" s="98">
        <f t="shared" si="33"/>
        <v>161</v>
      </c>
      <c r="CB42" s="45">
        <f t="shared" ref="CB42:CC42" si="34">+CB25</f>
        <v>148</v>
      </c>
      <c r="CC42" s="45">
        <f t="shared" si="34"/>
        <v>244</v>
      </c>
      <c r="CD42" s="45">
        <f t="shared" ref="CD42:CE42" si="35">+CD25</f>
        <v>183</v>
      </c>
      <c r="CE42" s="45">
        <f t="shared" si="35"/>
        <v>175</v>
      </c>
      <c r="CF42" s="45">
        <f t="shared" ref="CF42" si="36">+CF25</f>
        <v>269</v>
      </c>
      <c r="CG42" s="22"/>
      <c r="CH42" s="22"/>
      <c r="CI42" s="22"/>
      <c r="CJ42" s="22"/>
      <c r="CK42" s="22"/>
      <c r="CL42" s="22"/>
      <c r="CM42" s="22"/>
      <c r="CN42" s="22"/>
      <c r="CO42" s="22"/>
      <c r="CP42" s="22"/>
    </row>
    <row r="43" spans="2:94" s="9" customFormat="1" ht="16.5" customHeight="1" x14ac:dyDescent="0.25">
      <c r="C43" s="9" t="s">
        <v>50</v>
      </c>
      <c r="D43" s="68">
        <f t="shared" ref="D43:AM43" si="37">D41+D42</f>
        <v>-72.172744010000201</v>
      </c>
      <c r="E43" s="68">
        <f t="shared" si="37"/>
        <v>329</v>
      </c>
      <c r="F43" s="68">
        <f t="shared" si="37"/>
        <v>2.8969150399999535</v>
      </c>
      <c r="G43" s="68">
        <f t="shared" si="37"/>
        <v>-279.79726817999995</v>
      </c>
      <c r="H43" s="68">
        <f t="shared" si="37"/>
        <v>-85.739735660000065</v>
      </c>
      <c r="I43" s="68">
        <f t="shared" si="37"/>
        <v>1.5084077999999863</v>
      </c>
      <c r="J43" s="68">
        <f t="shared" si="37"/>
        <v>307.72380929999997</v>
      </c>
      <c r="K43" s="68">
        <f t="shared" si="37"/>
        <v>-59.934266089999937</v>
      </c>
      <c r="L43" s="68">
        <f t="shared" si="37"/>
        <v>-146.45872549000001</v>
      </c>
      <c r="M43" s="68">
        <f t="shared" si="37"/>
        <v>-150</v>
      </c>
      <c r="N43" s="68">
        <f t="shared" si="37"/>
        <v>-88</v>
      </c>
      <c r="O43" s="68">
        <f t="shared" si="37"/>
        <v>98</v>
      </c>
      <c r="P43" s="68">
        <f t="shared" si="37"/>
        <v>213</v>
      </c>
      <c r="Q43" s="68">
        <f t="shared" si="37"/>
        <v>647</v>
      </c>
      <c r="R43" s="68">
        <f t="shared" si="37"/>
        <v>-554</v>
      </c>
      <c r="S43" s="68">
        <f t="shared" si="37"/>
        <v>86</v>
      </c>
      <c r="T43" s="68">
        <f t="shared" si="37"/>
        <v>132</v>
      </c>
      <c r="U43" s="68">
        <f t="shared" si="37"/>
        <v>646</v>
      </c>
      <c r="V43" s="68">
        <f t="shared" si="37"/>
        <v>149</v>
      </c>
      <c r="W43" s="68">
        <f t="shared" si="37"/>
        <v>267</v>
      </c>
      <c r="X43" s="68">
        <f t="shared" si="37"/>
        <v>194</v>
      </c>
      <c r="Y43" s="68">
        <f t="shared" si="37"/>
        <v>148.4</v>
      </c>
      <c r="Z43" s="68">
        <f t="shared" si="37"/>
        <v>854.8</v>
      </c>
      <c r="AA43" s="68">
        <f t="shared" si="37"/>
        <v>647.20000000000005</v>
      </c>
      <c r="AB43" s="68">
        <f t="shared" si="37"/>
        <v>523.29046773000005</v>
      </c>
      <c r="AC43" s="68">
        <f t="shared" si="37"/>
        <v>1108.4219620399999</v>
      </c>
      <c r="AD43" s="68">
        <f t="shared" si="37"/>
        <v>655</v>
      </c>
      <c r="AE43" s="68">
        <f t="shared" si="37"/>
        <v>523.39606387999993</v>
      </c>
      <c r="AF43" s="68">
        <f t="shared" si="37"/>
        <v>660.21855426000002</v>
      </c>
      <c r="AG43" s="68">
        <f t="shared" si="37"/>
        <v>703.81248159999996</v>
      </c>
      <c r="AH43" s="68">
        <f t="shared" si="37"/>
        <v>587.50841717000003</v>
      </c>
      <c r="AI43" s="68">
        <f t="shared" si="37"/>
        <v>575.23917160999997</v>
      </c>
      <c r="AJ43" s="68">
        <f t="shared" si="37"/>
        <v>542.59928104999995</v>
      </c>
      <c r="AK43" s="68">
        <f t="shared" si="37"/>
        <v>424.70109131000004</v>
      </c>
      <c r="AL43" s="68">
        <f t="shared" si="37"/>
        <v>407</v>
      </c>
      <c r="AM43" s="68">
        <f t="shared" si="37"/>
        <v>254</v>
      </c>
      <c r="AN43" s="68">
        <f t="shared" ref="AN43:CA43" si="38">+AN41+AN42</f>
        <v>1196</v>
      </c>
      <c r="AO43" s="68">
        <f t="shared" si="38"/>
        <v>1031</v>
      </c>
      <c r="AP43" s="68">
        <f t="shared" si="38"/>
        <v>275</v>
      </c>
      <c r="AQ43" s="68">
        <f t="shared" si="38"/>
        <v>-85</v>
      </c>
      <c r="AR43" s="68">
        <f t="shared" si="38"/>
        <v>-385</v>
      </c>
      <c r="AS43" s="68">
        <f t="shared" si="38"/>
        <v>-520</v>
      </c>
      <c r="AT43" s="68">
        <f t="shared" si="38"/>
        <v>-264</v>
      </c>
      <c r="AU43" s="68">
        <f t="shared" si="38"/>
        <v>-178</v>
      </c>
      <c r="AV43" s="68">
        <f t="shared" si="38"/>
        <v>-682</v>
      </c>
      <c r="AW43" s="68">
        <f t="shared" si="38"/>
        <v>-652</v>
      </c>
      <c r="AX43" s="68">
        <f t="shared" si="38"/>
        <v>-623</v>
      </c>
      <c r="AY43" s="68">
        <f t="shared" si="38"/>
        <v>-423</v>
      </c>
      <c r="AZ43" s="68">
        <f t="shared" si="38"/>
        <v>-423</v>
      </c>
      <c r="BA43" s="68">
        <f t="shared" si="38"/>
        <v>347</v>
      </c>
      <c r="BB43" s="68">
        <f t="shared" si="38"/>
        <v>-71</v>
      </c>
      <c r="BC43" s="68">
        <f t="shared" si="38"/>
        <v>-327</v>
      </c>
      <c r="BD43" s="68">
        <f t="shared" si="38"/>
        <v>-451</v>
      </c>
      <c r="BE43" s="68">
        <f t="shared" si="38"/>
        <v>-332</v>
      </c>
      <c r="BF43" s="68">
        <f t="shared" si="38"/>
        <v>-140</v>
      </c>
      <c r="BG43" s="68">
        <f t="shared" si="38"/>
        <v>-398</v>
      </c>
      <c r="BH43" s="68">
        <f t="shared" si="38"/>
        <v>-527</v>
      </c>
      <c r="BI43" s="68">
        <f t="shared" si="38"/>
        <v>-735</v>
      </c>
      <c r="BJ43" s="68">
        <f t="shared" si="38"/>
        <v>-636</v>
      </c>
      <c r="BK43" s="68">
        <f t="shared" si="38"/>
        <v>-513</v>
      </c>
      <c r="BL43" s="68">
        <f t="shared" si="38"/>
        <v>-514</v>
      </c>
      <c r="BM43" s="68">
        <f t="shared" si="38"/>
        <v>164</v>
      </c>
      <c r="BN43" s="68">
        <f t="shared" si="38"/>
        <v>-159</v>
      </c>
      <c r="BO43" s="68">
        <f t="shared" si="38"/>
        <v>-470</v>
      </c>
      <c r="BP43" s="68">
        <f t="shared" si="38"/>
        <v>-378</v>
      </c>
      <c r="BQ43" s="68">
        <f t="shared" si="38"/>
        <v>-509</v>
      </c>
      <c r="BR43" s="68">
        <f t="shared" si="38"/>
        <v>197</v>
      </c>
      <c r="BS43" s="68">
        <f t="shared" si="38"/>
        <v>-61</v>
      </c>
      <c r="BT43" s="68">
        <f t="shared" si="38"/>
        <v>-119</v>
      </c>
      <c r="BU43" s="68">
        <f t="shared" si="38"/>
        <v>36</v>
      </c>
      <c r="BV43" s="68">
        <f t="shared" si="38"/>
        <v>-97</v>
      </c>
      <c r="BW43" s="68">
        <f t="shared" si="38"/>
        <v>68</v>
      </c>
      <c r="BX43" s="68">
        <f t="shared" si="38"/>
        <v>338</v>
      </c>
      <c r="BY43" s="68">
        <f t="shared" si="38"/>
        <v>522</v>
      </c>
      <c r="BZ43" s="68">
        <f t="shared" si="38"/>
        <v>-1</v>
      </c>
      <c r="CA43" s="97">
        <f t="shared" si="38"/>
        <v>36</v>
      </c>
      <c r="CB43" s="44">
        <f t="shared" ref="CB43:CC43" si="39">+CB41+CB42</f>
        <v>357</v>
      </c>
      <c r="CC43" s="44">
        <f t="shared" si="39"/>
        <v>283</v>
      </c>
      <c r="CD43" s="44">
        <f t="shared" ref="CD43:CE43" si="40">+CD41+CD42</f>
        <v>375</v>
      </c>
      <c r="CE43" s="44">
        <f t="shared" si="40"/>
        <v>171</v>
      </c>
      <c r="CF43" s="44">
        <f t="shared" ref="CF43" si="41">+CF41+CF42</f>
        <v>396</v>
      </c>
      <c r="CG43" s="22"/>
      <c r="CH43" s="22"/>
      <c r="CI43" s="22"/>
      <c r="CJ43" s="22"/>
      <c r="CK43" s="22"/>
      <c r="CL43" s="22"/>
      <c r="CM43" s="22"/>
      <c r="CN43" s="22"/>
      <c r="CO43" s="22"/>
      <c r="CP43" s="22"/>
    </row>
    <row r="44" spans="2:94" s="9" customFormat="1" ht="16.5" customHeight="1" x14ac:dyDescent="0.25">
      <c r="C44" s="9" t="s">
        <v>39</v>
      </c>
      <c r="D44" s="69">
        <f t="shared" ref="D44:AR44" si="42">D27</f>
        <v>-120.63415124759362</v>
      </c>
      <c r="E44" s="69">
        <f t="shared" si="42"/>
        <v>19.659790036870149</v>
      </c>
      <c r="F44" s="69">
        <f t="shared" si="42"/>
        <v>-6.0567123029396441</v>
      </c>
      <c r="G44" s="69">
        <f t="shared" si="42"/>
        <v>-98</v>
      </c>
      <c r="H44" s="69">
        <f t="shared" si="42"/>
        <v>-411.36991199802054</v>
      </c>
      <c r="I44" s="69">
        <f t="shared" si="42"/>
        <v>329</v>
      </c>
      <c r="J44" s="69">
        <f t="shared" si="42"/>
        <v>-1090.4756050300107</v>
      </c>
      <c r="K44" s="69">
        <f t="shared" si="42"/>
        <v>-13.331942715541793</v>
      </c>
      <c r="L44" s="69">
        <f t="shared" si="42"/>
        <v>-28.033544895980516</v>
      </c>
      <c r="M44" s="69">
        <f t="shared" si="42"/>
        <v>-37</v>
      </c>
      <c r="N44" s="69">
        <f t="shared" si="42"/>
        <v>1</v>
      </c>
      <c r="O44" s="69">
        <f t="shared" si="42"/>
        <v>-36</v>
      </c>
      <c r="P44" s="69">
        <f t="shared" si="42"/>
        <v>-42</v>
      </c>
      <c r="Q44" s="69">
        <f t="shared" si="42"/>
        <v>-21</v>
      </c>
      <c r="R44" s="69">
        <f t="shared" si="42"/>
        <v>-23</v>
      </c>
      <c r="S44" s="69">
        <f t="shared" si="42"/>
        <v>2476</v>
      </c>
      <c r="T44" s="69">
        <f t="shared" si="42"/>
        <v>78</v>
      </c>
      <c r="U44" s="69">
        <f t="shared" si="42"/>
        <v>-12</v>
      </c>
      <c r="V44" s="69">
        <f t="shared" si="42"/>
        <v>-123</v>
      </c>
      <c r="W44" s="69">
        <f t="shared" si="42"/>
        <v>-155</v>
      </c>
      <c r="X44" s="69">
        <f t="shared" si="42"/>
        <v>-41</v>
      </c>
      <c r="Y44" s="69">
        <f t="shared" si="42"/>
        <v>-53</v>
      </c>
      <c r="Z44" s="69">
        <f t="shared" si="42"/>
        <v>59</v>
      </c>
      <c r="AA44" s="69">
        <f t="shared" si="42"/>
        <v>-81</v>
      </c>
      <c r="AB44" s="69">
        <f t="shared" si="42"/>
        <v>-62.350732398617765</v>
      </c>
      <c r="AC44" s="69">
        <f t="shared" si="42"/>
        <v>-204.20471068197151</v>
      </c>
      <c r="AD44" s="69">
        <f t="shared" si="42"/>
        <v>-54</v>
      </c>
      <c r="AE44" s="69">
        <f t="shared" si="42"/>
        <v>6.5841187599998534</v>
      </c>
      <c r="AF44" s="69">
        <f t="shared" si="42"/>
        <v>619.78880854999966</v>
      </c>
      <c r="AG44" s="69">
        <f t="shared" si="42"/>
        <v>-9.5146323099997403</v>
      </c>
      <c r="AH44" s="69">
        <f t="shared" si="42"/>
        <v>-39.005835469999965</v>
      </c>
      <c r="AI44" s="69">
        <f t="shared" si="42"/>
        <v>-56.718049400000041</v>
      </c>
      <c r="AJ44" s="69">
        <f t="shared" si="42"/>
        <v>68.011368067260037</v>
      </c>
      <c r="AK44" s="69">
        <f t="shared" si="42"/>
        <v>-352.61705014625215</v>
      </c>
      <c r="AL44" s="69">
        <f t="shared" si="42"/>
        <v>-190</v>
      </c>
      <c r="AM44" s="69">
        <f t="shared" si="42"/>
        <v>-33</v>
      </c>
      <c r="AN44" s="69">
        <f t="shared" si="42"/>
        <v>-76</v>
      </c>
      <c r="AO44" s="69">
        <f t="shared" si="42"/>
        <v>-20</v>
      </c>
      <c r="AP44" s="69">
        <f t="shared" si="42"/>
        <v>-331</v>
      </c>
      <c r="AQ44" s="69">
        <f t="shared" si="42"/>
        <v>-11</v>
      </c>
      <c r="AR44" s="69">
        <f t="shared" si="42"/>
        <v>53</v>
      </c>
      <c r="AS44" s="69">
        <v>-176</v>
      </c>
      <c r="AT44" s="69">
        <v>-48</v>
      </c>
      <c r="AU44" s="69">
        <v>-54</v>
      </c>
      <c r="AV44" s="69">
        <v>-36</v>
      </c>
      <c r="AW44" s="69">
        <v>-47</v>
      </c>
      <c r="AX44" s="69">
        <v>-58</v>
      </c>
      <c r="AY44" s="69">
        <f>AY27</f>
        <v>-30</v>
      </c>
      <c r="AZ44" s="69">
        <f>AZ27</f>
        <v>-10</v>
      </c>
      <c r="BA44" s="69">
        <f>BA27</f>
        <v>86</v>
      </c>
      <c r="BB44" s="69">
        <f>BB27</f>
        <v>22</v>
      </c>
      <c r="BC44" s="69">
        <f>+BC27</f>
        <v>-158</v>
      </c>
      <c r="BD44" s="69">
        <v>-15</v>
      </c>
      <c r="BE44" s="69">
        <v>446</v>
      </c>
      <c r="BF44" s="69">
        <v>76</v>
      </c>
      <c r="BG44" s="69">
        <v>-91</v>
      </c>
      <c r="BH44" s="69">
        <v>22</v>
      </c>
      <c r="BI44" s="69">
        <v>56</v>
      </c>
      <c r="BJ44" s="69">
        <v>-92</v>
      </c>
      <c r="BK44" s="69">
        <v>-150</v>
      </c>
      <c r="BL44" s="69">
        <f t="shared" ref="BL44:CB44" si="43">+BL27</f>
        <v>209</v>
      </c>
      <c r="BM44" s="69">
        <f t="shared" si="43"/>
        <v>-22</v>
      </c>
      <c r="BN44" s="69">
        <f t="shared" si="43"/>
        <v>-167</v>
      </c>
      <c r="BO44" s="69">
        <f t="shared" si="43"/>
        <v>140</v>
      </c>
      <c r="BP44" s="69">
        <f t="shared" si="43"/>
        <v>-49</v>
      </c>
      <c r="BQ44" s="69">
        <f t="shared" si="43"/>
        <v>-262</v>
      </c>
      <c r="BR44" s="69">
        <f t="shared" si="43"/>
        <v>-126</v>
      </c>
      <c r="BS44" s="69">
        <f t="shared" si="43"/>
        <v>-50</v>
      </c>
      <c r="BT44" s="69">
        <f t="shared" si="43"/>
        <v>-130</v>
      </c>
      <c r="BU44" s="69">
        <f t="shared" si="43"/>
        <v>194</v>
      </c>
      <c r="BV44" s="69">
        <f t="shared" si="43"/>
        <v>-16</v>
      </c>
      <c r="BW44" s="69">
        <f t="shared" si="43"/>
        <v>-110</v>
      </c>
      <c r="BX44" s="69">
        <f t="shared" si="43"/>
        <v>-98</v>
      </c>
      <c r="BY44" s="69">
        <f t="shared" si="43"/>
        <v>530</v>
      </c>
      <c r="BZ44" s="69">
        <f t="shared" si="43"/>
        <v>3094</v>
      </c>
      <c r="CA44" s="98">
        <f t="shared" si="43"/>
        <v>-323</v>
      </c>
      <c r="CB44" s="45">
        <f t="shared" si="43"/>
        <v>19</v>
      </c>
      <c r="CC44" s="45">
        <f t="shared" ref="CC44:CD44" si="44">+CC27</f>
        <v>-18</v>
      </c>
      <c r="CD44" s="45">
        <f t="shared" si="44"/>
        <v>727</v>
      </c>
      <c r="CE44" s="45">
        <f t="shared" ref="CE44:CF44" si="45">+CE27</f>
        <v>352</v>
      </c>
      <c r="CF44" s="45">
        <f t="shared" si="45"/>
        <v>474</v>
      </c>
      <c r="CG44" s="22"/>
      <c r="CH44" s="22"/>
      <c r="CI44" s="22"/>
      <c r="CJ44" s="22"/>
      <c r="CK44" s="22"/>
      <c r="CL44" s="22"/>
      <c r="CM44" s="22"/>
      <c r="CN44" s="22"/>
      <c r="CO44" s="22"/>
      <c r="CP44" s="22"/>
    </row>
    <row r="45" spans="2:94" s="9" customFormat="1" ht="16.5" customHeight="1" x14ac:dyDescent="0.25">
      <c r="C45" s="9" t="s">
        <v>51</v>
      </c>
      <c r="D45" s="68">
        <f t="shared" ref="D45:AI45" si="46">D43+D44</f>
        <v>-192.80689525759382</v>
      </c>
      <c r="E45" s="68">
        <f t="shared" si="46"/>
        <v>348.65979003687016</v>
      </c>
      <c r="F45" s="68">
        <f t="shared" si="46"/>
        <v>-3.1597972629396907</v>
      </c>
      <c r="G45" s="68">
        <f t="shared" si="46"/>
        <v>-377.79726817999995</v>
      </c>
      <c r="H45" s="68">
        <f t="shared" si="46"/>
        <v>-497.10964765802061</v>
      </c>
      <c r="I45" s="68">
        <f t="shared" si="46"/>
        <v>330.50840779999999</v>
      </c>
      <c r="J45" s="68">
        <f t="shared" si="46"/>
        <v>-782.75179573001071</v>
      </c>
      <c r="K45" s="68">
        <f t="shared" si="46"/>
        <v>-73.266208805541737</v>
      </c>
      <c r="L45" s="68">
        <f t="shared" si="46"/>
        <v>-174.49227038598053</v>
      </c>
      <c r="M45" s="68">
        <f t="shared" si="46"/>
        <v>-187</v>
      </c>
      <c r="N45" s="68">
        <f t="shared" si="46"/>
        <v>-87</v>
      </c>
      <c r="O45" s="68">
        <f t="shared" si="46"/>
        <v>62</v>
      </c>
      <c r="P45" s="68">
        <f t="shared" si="46"/>
        <v>171</v>
      </c>
      <c r="Q45" s="68">
        <f t="shared" si="46"/>
        <v>626</v>
      </c>
      <c r="R45" s="68">
        <f t="shared" si="46"/>
        <v>-577</v>
      </c>
      <c r="S45" s="68">
        <f t="shared" si="46"/>
        <v>2562</v>
      </c>
      <c r="T45" s="68">
        <f t="shared" si="46"/>
        <v>210</v>
      </c>
      <c r="U45" s="68">
        <f t="shared" si="46"/>
        <v>634</v>
      </c>
      <c r="V45" s="68">
        <f t="shared" si="46"/>
        <v>26</v>
      </c>
      <c r="W45" s="68">
        <f t="shared" si="46"/>
        <v>112</v>
      </c>
      <c r="X45" s="68">
        <f t="shared" si="46"/>
        <v>153</v>
      </c>
      <c r="Y45" s="68">
        <f t="shared" si="46"/>
        <v>95.4</v>
      </c>
      <c r="Z45" s="68">
        <f t="shared" si="46"/>
        <v>913.8</v>
      </c>
      <c r="AA45" s="68">
        <f t="shared" si="46"/>
        <v>566.20000000000005</v>
      </c>
      <c r="AB45" s="68">
        <f t="shared" si="46"/>
        <v>460.93973533138228</v>
      </c>
      <c r="AC45" s="68">
        <f t="shared" si="46"/>
        <v>904.21725135802842</v>
      </c>
      <c r="AD45" s="68">
        <f t="shared" si="46"/>
        <v>601</v>
      </c>
      <c r="AE45" s="68">
        <f t="shared" si="46"/>
        <v>529.98018263999984</v>
      </c>
      <c r="AF45" s="68">
        <f t="shared" si="46"/>
        <v>1280.0073628099997</v>
      </c>
      <c r="AG45" s="68">
        <f t="shared" si="46"/>
        <v>694.29784929000016</v>
      </c>
      <c r="AH45" s="68">
        <f t="shared" si="46"/>
        <v>548.50258170000006</v>
      </c>
      <c r="AI45" s="68">
        <f t="shared" si="46"/>
        <v>518.52112220999993</v>
      </c>
      <c r="AJ45" s="68">
        <f t="shared" ref="AJ45:BK45" si="47">AJ43+AJ44</f>
        <v>610.61064911725998</v>
      </c>
      <c r="AK45" s="68">
        <f t="shared" si="47"/>
        <v>72.084041163747884</v>
      </c>
      <c r="AL45" s="68">
        <f t="shared" si="47"/>
        <v>217</v>
      </c>
      <c r="AM45" s="68">
        <f t="shared" si="47"/>
        <v>221</v>
      </c>
      <c r="AN45" s="68">
        <f t="shared" si="47"/>
        <v>1120</v>
      </c>
      <c r="AO45" s="68">
        <f t="shared" si="47"/>
        <v>1011</v>
      </c>
      <c r="AP45" s="68">
        <f t="shared" si="47"/>
        <v>-56</v>
      </c>
      <c r="AQ45" s="68">
        <f t="shared" si="47"/>
        <v>-96</v>
      </c>
      <c r="AR45" s="68">
        <f t="shared" si="47"/>
        <v>-332</v>
      </c>
      <c r="AS45" s="68">
        <f t="shared" si="47"/>
        <v>-696</v>
      </c>
      <c r="AT45" s="68">
        <f t="shared" si="47"/>
        <v>-312</v>
      </c>
      <c r="AU45" s="68">
        <f t="shared" si="47"/>
        <v>-232</v>
      </c>
      <c r="AV45" s="68">
        <f t="shared" si="47"/>
        <v>-718</v>
      </c>
      <c r="AW45" s="68">
        <f t="shared" si="47"/>
        <v>-699</v>
      </c>
      <c r="AX45" s="68">
        <f t="shared" si="47"/>
        <v>-681</v>
      </c>
      <c r="AY45" s="68">
        <f t="shared" si="47"/>
        <v>-453</v>
      </c>
      <c r="AZ45" s="68">
        <f t="shared" si="47"/>
        <v>-433</v>
      </c>
      <c r="BA45" s="68">
        <f t="shared" si="47"/>
        <v>433</v>
      </c>
      <c r="BB45" s="68">
        <f t="shared" si="47"/>
        <v>-49</v>
      </c>
      <c r="BC45" s="68">
        <f t="shared" si="47"/>
        <v>-485</v>
      </c>
      <c r="BD45" s="68">
        <f t="shared" si="47"/>
        <v>-466</v>
      </c>
      <c r="BE45" s="68">
        <f t="shared" si="47"/>
        <v>114</v>
      </c>
      <c r="BF45" s="68">
        <f t="shared" si="47"/>
        <v>-64</v>
      </c>
      <c r="BG45" s="68">
        <f t="shared" si="47"/>
        <v>-489</v>
      </c>
      <c r="BH45" s="68">
        <f t="shared" si="47"/>
        <v>-505</v>
      </c>
      <c r="BI45" s="68">
        <f t="shared" si="47"/>
        <v>-679</v>
      </c>
      <c r="BJ45" s="68">
        <f t="shared" si="47"/>
        <v>-728</v>
      </c>
      <c r="BK45" s="68">
        <f t="shared" si="47"/>
        <v>-663</v>
      </c>
      <c r="BL45" s="68">
        <f t="shared" ref="BL45:CB45" si="48">+BL43+BL44</f>
        <v>-305</v>
      </c>
      <c r="BM45" s="68">
        <f t="shared" si="48"/>
        <v>142</v>
      </c>
      <c r="BN45" s="68">
        <f t="shared" si="48"/>
        <v>-326</v>
      </c>
      <c r="BO45" s="68">
        <f t="shared" si="48"/>
        <v>-330</v>
      </c>
      <c r="BP45" s="68">
        <f t="shared" si="48"/>
        <v>-427</v>
      </c>
      <c r="BQ45" s="68">
        <f t="shared" si="48"/>
        <v>-771</v>
      </c>
      <c r="BR45" s="68">
        <f t="shared" si="48"/>
        <v>71</v>
      </c>
      <c r="BS45" s="68">
        <f t="shared" si="48"/>
        <v>-111</v>
      </c>
      <c r="BT45" s="68">
        <f t="shared" si="48"/>
        <v>-249</v>
      </c>
      <c r="BU45" s="68">
        <f t="shared" si="48"/>
        <v>230</v>
      </c>
      <c r="BV45" s="68">
        <f t="shared" si="48"/>
        <v>-113</v>
      </c>
      <c r="BW45" s="68">
        <f t="shared" si="48"/>
        <v>-42</v>
      </c>
      <c r="BX45" s="68">
        <f t="shared" si="48"/>
        <v>240</v>
      </c>
      <c r="BY45" s="68">
        <f t="shared" si="48"/>
        <v>1052</v>
      </c>
      <c r="BZ45" s="68">
        <f t="shared" si="48"/>
        <v>3093</v>
      </c>
      <c r="CA45" s="97">
        <f t="shared" si="48"/>
        <v>-287</v>
      </c>
      <c r="CB45" s="42">
        <f t="shared" si="48"/>
        <v>376</v>
      </c>
      <c r="CC45" s="42">
        <f>+CC43+CC44</f>
        <v>265</v>
      </c>
      <c r="CD45" s="42">
        <f>+CD43+CD44</f>
        <v>1102</v>
      </c>
      <c r="CE45" s="42">
        <f>+CE43+CE44</f>
        <v>523</v>
      </c>
      <c r="CF45" s="42">
        <f>+CF43+CF44</f>
        <v>870</v>
      </c>
      <c r="CG45" s="22"/>
      <c r="CH45" s="22"/>
      <c r="CI45" s="22"/>
      <c r="CJ45" s="22"/>
      <c r="CK45" s="22"/>
      <c r="CL45" s="22"/>
      <c r="CM45" s="22"/>
      <c r="CN45" s="22"/>
      <c r="CO45" s="22"/>
      <c r="CP45" s="22"/>
    </row>
    <row r="46" spans="2:94" s="9" customFormat="1" ht="16.5" customHeight="1" x14ac:dyDescent="0.25">
      <c r="C46" s="9" t="s">
        <v>31</v>
      </c>
      <c r="D46" s="69">
        <f t="shared" ref="D46:AA46" si="49">+D47-D45</f>
        <v>-36.193104742406177</v>
      </c>
      <c r="E46" s="69">
        <f t="shared" si="49"/>
        <v>10.340209963129837</v>
      </c>
      <c r="F46" s="69">
        <f t="shared" si="49"/>
        <v>-63.840202737060309</v>
      </c>
      <c r="G46" s="69">
        <f t="shared" si="49"/>
        <v>-108.20273182000005</v>
      </c>
      <c r="H46" s="69">
        <f t="shared" si="49"/>
        <v>12.109647658020606</v>
      </c>
      <c r="I46" s="69">
        <f t="shared" si="49"/>
        <v>38.491592200000014</v>
      </c>
      <c r="J46" s="69">
        <f t="shared" si="49"/>
        <v>91.751795730010713</v>
      </c>
      <c r="K46" s="69">
        <f t="shared" si="49"/>
        <v>-57.733791194458263</v>
      </c>
      <c r="L46" s="69">
        <f t="shared" si="49"/>
        <v>-119.50772961401947</v>
      </c>
      <c r="M46" s="69">
        <f t="shared" si="49"/>
        <v>-27</v>
      </c>
      <c r="N46" s="69">
        <f t="shared" si="49"/>
        <v>96</v>
      </c>
      <c r="O46" s="69">
        <f t="shared" si="49"/>
        <v>140</v>
      </c>
      <c r="P46" s="69">
        <f t="shared" si="49"/>
        <v>55</v>
      </c>
      <c r="Q46" s="69">
        <f t="shared" si="49"/>
        <v>166</v>
      </c>
      <c r="R46" s="69">
        <f t="shared" si="49"/>
        <v>380</v>
      </c>
      <c r="S46" s="69">
        <f t="shared" si="49"/>
        <v>188</v>
      </c>
      <c r="T46" s="69">
        <f t="shared" si="49"/>
        <v>28</v>
      </c>
      <c r="U46" s="69">
        <f t="shared" si="49"/>
        <v>27</v>
      </c>
      <c r="V46" s="69">
        <f t="shared" si="49"/>
        <v>-43</v>
      </c>
      <c r="W46" s="69">
        <f t="shared" si="49"/>
        <v>21</v>
      </c>
      <c r="X46" s="69">
        <f t="shared" si="49"/>
        <v>139</v>
      </c>
      <c r="Y46" s="69">
        <f t="shared" si="49"/>
        <v>163.1</v>
      </c>
      <c r="Z46" s="69">
        <f t="shared" si="49"/>
        <v>240.29999999999995</v>
      </c>
      <c r="AA46" s="69">
        <f t="shared" si="49"/>
        <v>243.29999999999995</v>
      </c>
      <c r="AB46" s="69">
        <f t="shared" ref="AB46:AS46" si="50">AB47-AB45</f>
        <v>-96.000000000000057</v>
      </c>
      <c r="AC46" s="69">
        <f t="shared" si="50"/>
        <v>281.00000000000011</v>
      </c>
      <c r="AD46" s="69">
        <f t="shared" si="50"/>
        <v>150</v>
      </c>
      <c r="AE46" s="69">
        <f t="shared" si="50"/>
        <v>157</v>
      </c>
      <c r="AF46" s="69">
        <f t="shared" si="50"/>
        <v>196</v>
      </c>
      <c r="AG46" s="69">
        <f t="shared" si="50"/>
        <v>59</v>
      </c>
      <c r="AH46" s="69">
        <f t="shared" si="50"/>
        <v>167</v>
      </c>
      <c r="AI46" s="69">
        <f t="shared" si="50"/>
        <v>265</v>
      </c>
      <c r="AJ46" s="69">
        <f t="shared" si="50"/>
        <v>138</v>
      </c>
      <c r="AK46" s="69">
        <f t="shared" si="50"/>
        <v>141</v>
      </c>
      <c r="AL46" s="69">
        <f t="shared" si="50"/>
        <v>330</v>
      </c>
      <c r="AM46" s="69">
        <f t="shared" si="50"/>
        <v>252</v>
      </c>
      <c r="AN46" s="69">
        <f t="shared" si="50"/>
        <v>-51</v>
      </c>
      <c r="AO46" s="69">
        <f t="shared" si="50"/>
        <v>255</v>
      </c>
      <c r="AP46" s="69">
        <f t="shared" si="50"/>
        <v>187</v>
      </c>
      <c r="AQ46" s="69">
        <f t="shared" si="50"/>
        <v>-15</v>
      </c>
      <c r="AR46" s="69">
        <f t="shared" si="50"/>
        <v>305</v>
      </c>
      <c r="AS46" s="69">
        <f t="shared" si="50"/>
        <v>307</v>
      </c>
      <c r="AT46" s="69">
        <v>385</v>
      </c>
      <c r="AU46" s="69">
        <v>259</v>
      </c>
      <c r="AV46" s="69">
        <v>276</v>
      </c>
      <c r="AW46" s="69">
        <v>576</v>
      </c>
      <c r="AX46" s="69">
        <v>387</v>
      </c>
      <c r="AY46" s="69">
        <f>+AY47-AY45</f>
        <v>430</v>
      </c>
      <c r="AZ46" s="69">
        <f>+AZ47-AZ45</f>
        <v>258</v>
      </c>
      <c r="BA46" s="69">
        <f>+BA47-BA45</f>
        <v>500</v>
      </c>
      <c r="BB46" s="69">
        <f>+BB47-BB45</f>
        <v>281</v>
      </c>
      <c r="BC46" s="69">
        <f>+BC47-BC45</f>
        <v>7</v>
      </c>
      <c r="BD46" s="69">
        <v>3</v>
      </c>
      <c r="BE46" s="69">
        <v>6</v>
      </c>
      <c r="BF46" s="69">
        <v>144</v>
      </c>
      <c r="BG46" s="69">
        <v>183</v>
      </c>
      <c r="BH46" s="69">
        <v>182</v>
      </c>
      <c r="BI46" s="69">
        <v>652</v>
      </c>
      <c r="BJ46" s="69">
        <v>437</v>
      </c>
      <c r="BK46" s="69">
        <v>146</v>
      </c>
      <c r="BL46" s="69">
        <f t="shared" ref="BL46:CA46" si="51">+BL13</f>
        <v>74</v>
      </c>
      <c r="BM46" s="69">
        <f t="shared" si="51"/>
        <v>201</v>
      </c>
      <c r="BN46" s="69">
        <f t="shared" si="51"/>
        <v>86</v>
      </c>
      <c r="BO46" s="69">
        <f t="shared" si="51"/>
        <v>77</v>
      </c>
      <c r="BP46" s="69">
        <f t="shared" si="51"/>
        <v>125</v>
      </c>
      <c r="BQ46" s="69">
        <f t="shared" si="51"/>
        <v>237</v>
      </c>
      <c r="BR46" s="69">
        <f t="shared" si="51"/>
        <v>-9</v>
      </c>
      <c r="BS46" s="69">
        <f t="shared" si="51"/>
        <v>-31</v>
      </c>
      <c r="BT46" s="69">
        <f t="shared" si="51"/>
        <v>57</v>
      </c>
      <c r="BU46" s="69">
        <f t="shared" si="51"/>
        <v>-33</v>
      </c>
      <c r="BV46" s="69">
        <f t="shared" si="51"/>
        <v>163</v>
      </c>
      <c r="BW46" s="69">
        <f t="shared" si="51"/>
        <v>39</v>
      </c>
      <c r="BX46" s="69">
        <f t="shared" si="51"/>
        <v>-291</v>
      </c>
      <c r="BY46" s="69">
        <f t="shared" si="51"/>
        <v>-128</v>
      </c>
      <c r="BZ46" s="69">
        <f t="shared" si="51"/>
        <v>193</v>
      </c>
      <c r="CA46" s="98">
        <f t="shared" si="51"/>
        <v>-143</v>
      </c>
      <c r="CB46" s="45">
        <f t="shared" ref="CB46:CC46" si="52">+CB13</f>
        <v>-185</v>
      </c>
      <c r="CC46" s="45">
        <f t="shared" si="52"/>
        <v>64</v>
      </c>
      <c r="CD46" s="45">
        <f t="shared" ref="CD46:CE46" si="53">+CD13</f>
        <v>11</v>
      </c>
      <c r="CE46" s="45">
        <f t="shared" si="53"/>
        <v>-89</v>
      </c>
      <c r="CF46" s="45">
        <f t="shared" ref="CF46" si="54">+CF13</f>
        <v>-32</v>
      </c>
      <c r="CG46" s="22"/>
      <c r="CH46" s="22"/>
      <c r="CI46" s="22"/>
      <c r="CJ46" s="22"/>
      <c r="CK46" s="22"/>
      <c r="CL46" s="22"/>
      <c r="CM46" s="22"/>
      <c r="CN46" s="22"/>
      <c r="CO46" s="22"/>
      <c r="CP46" s="22"/>
    </row>
    <row r="47" spans="2:94" s="9" customFormat="1" ht="16.5" customHeight="1" x14ac:dyDescent="0.25">
      <c r="C47" s="9" t="s">
        <v>52</v>
      </c>
      <c r="D47" s="68">
        <v>-229</v>
      </c>
      <c r="E47" s="68">
        <v>359</v>
      </c>
      <c r="F47" s="68">
        <v>-67</v>
      </c>
      <c r="G47" s="68">
        <v>-486</v>
      </c>
      <c r="H47" s="68">
        <v>-485</v>
      </c>
      <c r="I47" s="68">
        <v>369</v>
      </c>
      <c r="J47" s="68">
        <v>-691</v>
      </c>
      <c r="K47" s="68">
        <v>-131</v>
      </c>
      <c r="L47" s="68">
        <v>-294</v>
      </c>
      <c r="M47" s="68">
        <v>-214</v>
      </c>
      <c r="N47" s="68">
        <v>9</v>
      </c>
      <c r="O47" s="68">
        <v>202</v>
      </c>
      <c r="P47" s="68">
        <f t="shared" ref="P47:AM47" si="55">+P14+P21+P28-P38</f>
        <v>226</v>
      </c>
      <c r="Q47" s="68">
        <f t="shared" si="55"/>
        <v>792</v>
      </c>
      <c r="R47" s="68">
        <f t="shared" si="55"/>
        <v>-197</v>
      </c>
      <c r="S47" s="68">
        <f t="shared" si="55"/>
        <v>2750</v>
      </c>
      <c r="T47" s="68">
        <f t="shared" si="55"/>
        <v>238</v>
      </c>
      <c r="U47" s="68">
        <f t="shared" si="55"/>
        <v>661</v>
      </c>
      <c r="V47" s="68">
        <f t="shared" si="55"/>
        <v>-17</v>
      </c>
      <c r="W47" s="68">
        <f t="shared" si="55"/>
        <v>133</v>
      </c>
      <c r="X47" s="68">
        <f t="shared" si="55"/>
        <v>292</v>
      </c>
      <c r="Y47" s="68">
        <f t="shared" si="55"/>
        <v>258.5</v>
      </c>
      <c r="Z47" s="68">
        <f t="shared" si="55"/>
        <v>1154.0999999999999</v>
      </c>
      <c r="AA47" s="68">
        <f t="shared" si="55"/>
        <v>809.5</v>
      </c>
      <c r="AB47" s="68">
        <f t="shared" si="55"/>
        <v>364.93973533138222</v>
      </c>
      <c r="AC47" s="68">
        <f t="shared" si="55"/>
        <v>1185.2172513580285</v>
      </c>
      <c r="AD47" s="68">
        <f t="shared" si="55"/>
        <v>751</v>
      </c>
      <c r="AE47" s="68">
        <f t="shared" si="55"/>
        <v>686.98018263999984</v>
      </c>
      <c r="AF47" s="68">
        <f t="shared" si="55"/>
        <v>1476.0073628099997</v>
      </c>
      <c r="AG47" s="68">
        <f t="shared" si="55"/>
        <v>753.29784929000016</v>
      </c>
      <c r="AH47" s="68">
        <f t="shared" si="55"/>
        <v>715.50258170000006</v>
      </c>
      <c r="AI47" s="68">
        <f t="shared" si="55"/>
        <v>783.52112220999993</v>
      </c>
      <c r="AJ47" s="68">
        <f t="shared" si="55"/>
        <v>748.61064911725998</v>
      </c>
      <c r="AK47" s="68">
        <f t="shared" si="55"/>
        <v>213.08404116374788</v>
      </c>
      <c r="AL47" s="68">
        <f t="shared" si="55"/>
        <v>547</v>
      </c>
      <c r="AM47" s="68">
        <f t="shared" si="55"/>
        <v>473</v>
      </c>
      <c r="AN47" s="68">
        <v>1069</v>
      </c>
      <c r="AO47" s="68">
        <f>+AO14+AO21+AO28-AO38</f>
        <v>1266</v>
      </c>
      <c r="AP47" s="68">
        <f>+AP14+AP21+AP28-AP38</f>
        <v>131</v>
      </c>
      <c r="AQ47" s="68">
        <f>+AQ14+AQ21+AQ28-AQ38</f>
        <v>-111</v>
      </c>
      <c r="AR47" s="68">
        <f>+AR14+AR21+AR28-AR38</f>
        <v>-27</v>
      </c>
      <c r="AS47" s="68">
        <v>-389</v>
      </c>
      <c r="AT47" s="68">
        <v>73</v>
      </c>
      <c r="AU47" s="68">
        <v>27</v>
      </c>
      <c r="AV47" s="68">
        <v>-442</v>
      </c>
      <c r="AW47" s="68">
        <v>-123</v>
      </c>
      <c r="AX47" s="68">
        <f>+AX45+AX46</f>
        <v>-294</v>
      </c>
      <c r="AY47" s="68">
        <v>-23</v>
      </c>
      <c r="AZ47" s="68">
        <v>-175</v>
      </c>
      <c r="BA47" s="68">
        <v>933</v>
      </c>
      <c r="BB47" s="68">
        <v>232</v>
      </c>
      <c r="BC47" s="68">
        <v>-478</v>
      </c>
      <c r="BD47" s="68">
        <f>+BD45+BD46</f>
        <v>-463</v>
      </c>
      <c r="BE47" s="68">
        <v>120</v>
      </c>
      <c r="BF47" s="68">
        <v>80</v>
      </c>
      <c r="BG47" s="68">
        <v>-306</v>
      </c>
      <c r="BH47" s="68">
        <v>-323</v>
      </c>
      <c r="BI47" s="68">
        <v>-27</v>
      </c>
      <c r="BJ47" s="68">
        <v>-291</v>
      </c>
      <c r="BK47" s="68">
        <f t="shared" ref="BK47:CB47" si="56">+BK45+BK46</f>
        <v>-517</v>
      </c>
      <c r="BL47" s="68">
        <f t="shared" si="56"/>
        <v>-231</v>
      </c>
      <c r="BM47" s="68">
        <f t="shared" si="56"/>
        <v>343</v>
      </c>
      <c r="BN47" s="68">
        <f t="shared" si="56"/>
        <v>-240</v>
      </c>
      <c r="BO47" s="68">
        <f t="shared" si="56"/>
        <v>-253</v>
      </c>
      <c r="BP47" s="68">
        <f t="shared" si="56"/>
        <v>-302</v>
      </c>
      <c r="BQ47" s="68">
        <f t="shared" si="56"/>
        <v>-534</v>
      </c>
      <c r="BR47" s="68">
        <f t="shared" si="56"/>
        <v>62</v>
      </c>
      <c r="BS47" s="68">
        <f t="shared" si="56"/>
        <v>-142</v>
      </c>
      <c r="BT47" s="68">
        <f t="shared" si="56"/>
        <v>-192</v>
      </c>
      <c r="BU47" s="68">
        <f t="shared" si="56"/>
        <v>197</v>
      </c>
      <c r="BV47" s="68">
        <f t="shared" si="56"/>
        <v>50</v>
      </c>
      <c r="BW47" s="68">
        <f t="shared" si="56"/>
        <v>-3</v>
      </c>
      <c r="BX47" s="68">
        <f t="shared" si="56"/>
        <v>-51</v>
      </c>
      <c r="BY47" s="68">
        <f t="shared" si="56"/>
        <v>924</v>
      </c>
      <c r="BZ47" s="68">
        <f t="shared" si="56"/>
        <v>3286</v>
      </c>
      <c r="CA47" s="97">
        <f t="shared" si="56"/>
        <v>-430</v>
      </c>
      <c r="CB47" s="42">
        <f t="shared" si="56"/>
        <v>191</v>
      </c>
      <c r="CC47" s="42">
        <f>+CC45+CC46</f>
        <v>329</v>
      </c>
      <c r="CD47" s="42">
        <f>+CD45+CD46</f>
        <v>1113</v>
      </c>
      <c r="CE47" s="42">
        <f>+CE45+CE46</f>
        <v>434</v>
      </c>
      <c r="CF47" s="42">
        <f>+CF45+CF46</f>
        <v>838</v>
      </c>
      <c r="CG47" s="22"/>
      <c r="CH47" s="22"/>
      <c r="CI47" s="22"/>
      <c r="CJ47" s="22"/>
      <c r="CK47" s="22"/>
      <c r="CL47" s="22"/>
      <c r="CM47" s="22"/>
      <c r="CN47" s="22"/>
      <c r="CO47" s="22"/>
      <c r="CP47" s="22"/>
    </row>
    <row r="48" spans="2:94" s="9" customFormat="1" ht="16.5" customHeight="1" x14ac:dyDescent="0.25"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97"/>
      <c r="CB48" s="42"/>
      <c r="CC48" s="42"/>
      <c r="CD48" s="42"/>
      <c r="CE48" s="42"/>
      <c r="CF48" s="42"/>
      <c r="CG48" s="22"/>
      <c r="CH48" s="22"/>
      <c r="CI48" s="22"/>
      <c r="CJ48" s="22"/>
      <c r="CK48" s="22"/>
      <c r="CL48" s="22"/>
      <c r="CM48" s="22"/>
      <c r="CN48" s="22"/>
      <c r="CO48" s="22"/>
      <c r="CP48" s="22"/>
    </row>
    <row r="49" spans="2:94" s="9" customFormat="1" ht="15.75" x14ac:dyDescent="0.25">
      <c r="C49" s="64" t="s">
        <v>40</v>
      </c>
      <c r="D49" s="68">
        <f t="shared" ref="D49:AI49" si="57">D43-D59-D61</f>
        <v>-81.172744010000201</v>
      </c>
      <c r="E49" s="68">
        <f t="shared" si="57"/>
        <v>329</v>
      </c>
      <c r="F49" s="68">
        <f t="shared" si="57"/>
        <v>30.596915039999953</v>
      </c>
      <c r="G49" s="68">
        <f t="shared" si="57"/>
        <v>-279.79726817999995</v>
      </c>
      <c r="H49" s="68">
        <f t="shared" si="57"/>
        <v>-85.739735660000065</v>
      </c>
      <c r="I49" s="68">
        <f t="shared" si="57"/>
        <v>1.5084077999999863</v>
      </c>
      <c r="J49" s="68">
        <f t="shared" si="57"/>
        <v>307.72380929999997</v>
      </c>
      <c r="K49" s="68">
        <f t="shared" si="57"/>
        <v>-59.934266089999937</v>
      </c>
      <c r="L49" s="68">
        <f t="shared" si="57"/>
        <v>-146.45872549000001</v>
      </c>
      <c r="M49" s="68">
        <f t="shared" si="57"/>
        <v>-145</v>
      </c>
      <c r="N49" s="68">
        <f t="shared" si="57"/>
        <v>-8</v>
      </c>
      <c r="O49" s="68">
        <f t="shared" si="57"/>
        <v>70</v>
      </c>
      <c r="P49" s="68">
        <f t="shared" si="57"/>
        <v>11.599999999999994</v>
      </c>
      <c r="Q49" s="68">
        <f t="shared" si="57"/>
        <v>647</v>
      </c>
      <c r="R49" s="68">
        <f t="shared" si="57"/>
        <v>-533</v>
      </c>
      <c r="S49" s="68">
        <f t="shared" si="57"/>
        <v>-22.700000000000003</v>
      </c>
      <c r="T49" s="68">
        <f t="shared" si="57"/>
        <v>132</v>
      </c>
      <c r="U49" s="68">
        <f t="shared" si="57"/>
        <v>276</v>
      </c>
      <c r="V49" s="68">
        <f t="shared" si="57"/>
        <v>149</v>
      </c>
      <c r="W49" s="68">
        <f t="shared" si="57"/>
        <v>267</v>
      </c>
      <c r="X49" s="68">
        <f t="shared" si="57"/>
        <v>229</v>
      </c>
      <c r="Y49" s="68">
        <f t="shared" si="57"/>
        <v>321.39999999999998</v>
      </c>
      <c r="Z49" s="68">
        <f t="shared" si="57"/>
        <v>649.79999999999995</v>
      </c>
      <c r="AA49" s="68">
        <f t="shared" si="57"/>
        <v>647.20000000000005</v>
      </c>
      <c r="AB49" s="68">
        <f t="shared" si="57"/>
        <v>758.29046773000005</v>
      </c>
      <c r="AC49" s="68">
        <f t="shared" si="57"/>
        <v>1234.4219620399999</v>
      </c>
      <c r="AD49" s="68">
        <f t="shared" si="57"/>
        <v>655</v>
      </c>
      <c r="AE49" s="68">
        <f t="shared" si="57"/>
        <v>523.39606387999993</v>
      </c>
      <c r="AF49" s="68">
        <f t="shared" si="57"/>
        <v>660.21855426000002</v>
      </c>
      <c r="AG49" s="68">
        <f t="shared" si="57"/>
        <v>703.81248159999996</v>
      </c>
      <c r="AH49" s="68">
        <f t="shared" si="57"/>
        <v>587.50841717000003</v>
      </c>
      <c r="AI49" s="68">
        <f t="shared" si="57"/>
        <v>575.23917160999997</v>
      </c>
      <c r="AJ49" s="68">
        <f t="shared" ref="AJ49:BO49" si="58">AJ43-AJ59-AJ61</f>
        <v>542.59928104999995</v>
      </c>
      <c r="AK49" s="68">
        <f t="shared" si="58"/>
        <v>424.70109131000004</v>
      </c>
      <c r="AL49" s="68">
        <f t="shared" si="58"/>
        <v>407</v>
      </c>
      <c r="AM49" s="68">
        <f t="shared" si="58"/>
        <v>254</v>
      </c>
      <c r="AN49" s="68">
        <f t="shared" si="58"/>
        <v>521</v>
      </c>
      <c r="AO49" s="68">
        <f t="shared" si="58"/>
        <v>1031</v>
      </c>
      <c r="AP49" s="68">
        <f t="shared" si="58"/>
        <v>275</v>
      </c>
      <c r="AQ49" s="68">
        <f t="shared" si="58"/>
        <v>-85</v>
      </c>
      <c r="AR49" s="68">
        <f t="shared" si="58"/>
        <v>-385</v>
      </c>
      <c r="AS49" s="68">
        <f t="shared" si="58"/>
        <v>-520</v>
      </c>
      <c r="AT49" s="68">
        <f t="shared" si="58"/>
        <v>-264</v>
      </c>
      <c r="AU49" s="68">
        <f t="shared" si="58"/>
        <v>-178</v>
      </c>
      <c r="AV49" s="68">
        <f t="shared" si="58"/>
        <v>-682</v>
      </c>
      <c r="AW49" s="68">
        <f t="shared" si="58"/>
        <v>-652</v>
      </c>
      <c r="AX49" s="68">
        <f t="shared" si="58"/>
        <v>-623</v>
      </c>
      <c r="AY49" s="68">
        <f t="shared" si="58"/>
        <v>-423</v>
      </c>
      <c r="AZ49" s="68">
        <f t="shared" si="58"/>
        <v>-423</v>
      </c>
      <c r="BA49" s="68">
        <f t="shared" si="58"/>
        <v>347</v>
      </c>
      <c r="BB49" s="68">
        <f t="shared" si="58"/>
        <v>-71</v>
      </c>
      <c r="BC49" s="68">
        <f t="shared" si="58"/>
        <v>-327</v>
      </c>
      <c r="BD49" s="68">
        <f t="shared" si="58"/>
        <v>-451</v>
      </c>
      <c r="BE49" s="68">
        <f t="shared" si="58"/>
        <v>-332</v>
      </c>
      <c r="BF49" s="68">
        <f t="shared" si="58"/>
        <v>-140</v>
      </c>
      <c r="BG49" s="68">
        <f t="shared" si="58"/>
        <v>-398</v>
      </c>
      <c r="BH49" s="68">
        <f t="shared" si="58"/>
        <v>-527</v>
      </c>
      <c r="BI49" s="68">
        <f t="shared" si="58"/>
        <v>-735</v>
      </c>
      <c r="BJ49" s="68">
        <f t="shared" si="58"/>
        <v>-636</v>
      </c>
      <c r="BK49" s="68">
        <f t="shared" si="58"/>
        <v>-513</v>
      </c>
      <c r="BL49" s="68">
        <f t="shared" si="58"/>
        <v>-514</v>
      </c>
      <c r="BM49" s="68">
        <f t="shared" si="58"/>
        <v>164</v>
      </c>
      <c r="BN49" s="68">
        <f t="shared" si="58"/>
        <v>-159</v>
      </c>
      <c r="BO49" s="68">
        <f t="shared" si="58"/>
        <v>-470</v>
      </c>
      <c r="BP49" s="68">
        <f t="shared" ref="BP49:CB49" si="59">BP43-BP59-BP61</f>
        <v>-378</v>
      </c>
      <c r="BQ49" s="68">
        <f t="shared" si="59"/>
        <v>-509</v>
      </c>
      <c r="BR49" s="68">
        <f t="shared" si="59"/>
        <v>197</v>
      </c>
      <c r="BS49" s="68">
        <f t="shared" si="59"/>
        <v>-61</v>
      </c>
      <c r="BT49" s="68">
        <f t="shared" si="59"/>
        <v>-119</v>
      </c>
      <c r="BU49" s="68">
        <f t="shared" si="59"/>
        <v>36</v>
      </c>
      <c r="BV49" s="68">
        <f t="shared" si="59"/>
        <v>-97</v>
      </c>
      <c r="BW49" s="68">
        <f t="shared" si="59"/>
        <v>68</v>
      </c>
      <c r="BX49" s="68">
        <f>BX43-BX59-BX61</f>
        <v>338</v>
      </c>
      <c r="BY49" s="68">
        <f t="shared" si="59"/>
        <v>522</v>
      </c>
      <c r="BZ49" s="68">
        <f t="shared" si="59"/>
        <v>143</v>
      </c>
      <c r="CA49" s="68">
        <f t="shared" si="59"/>
        <v>36</v>
      </c>
      <c r="CB49" s="42">
        <f t="shared" si="59"/>
        <v>357</v>
      </c>
      <c r="CC49" s="42">
        <f t="shared" ref="CC49:CD49" si="60">CC43-CC59-CC61</f>
        <v>283</v>
      </c>
      <c r="CD49" s="42">
        <f t="shared" si="60"/>
        <v>375</v>
      </c>
      <c r="CE49" s="42">
        <f t="shared" ref="CE49:CF49" si="61">CE43-CE59-CE61</f>
        <v>171</v>
      </c>
      <c r="CF49" s="42">
        <f t="shared" si="61"/>
        <v>396</v>
      </c>
      <c r="CG49" s="22"/>
      <c r="CH49" s="22"/>
      <c r="CI49" s="22"/>
      <c r="CJ49" s="22"/>
      <c r="CK49" s="22"/>
      <c r="CL49" s="22"/>
      <c r="CM49" s="22"/>
      <c r="CN49" s="22"/>
      <c r="CO49" s="22"/>
      <c r="CP49" s="22"/>
    </row>
    <row r="50" spans="2:94" s="9" customFormat="1" ht="16.5" customHeight="1" x14ac:dyDescent="0.25">
      <c r="C50" s="64" t="s">
        <v>41</v>
      </c>
      <c r="D50" s="68">
        <f t="shared" ref="D50:O50" si="62">D47-D59-D61</f>
        <v>-238</v>
      </c>
      <c r="E50" s="68">
        <f t="shared" si="62"/>
        <v>359</v>
      </c>
      <c r="F50" s="68">
        <f t="shared" si="62"/>
        <v>-39.299999999999997</v>
      </c>
      <c r="G50" s="68">
        <f t="shared" si="62"/>
        <v>-486</v>
      </c>
      <c r="H50" s="68">
        <f t="shared" si="62"/>
        <v>-485</v>
      </c>
      <c r="I50" s="68">
        <f t="shared" si="62"/>
        <v>369</v>
      </c>
      <c r="J50" s="68">
        <f t="shared" si="62"/>
        <v>-691</v>
      </c>
      <c r="K50" s="68">
        <f t="shared" si="62"/>
        <v>-131</v>
      </c>
      <c r="L50" s="68">
        <f t="shared" si="62"/>
        <v>-294</v>
      </c>
      <c r="M50" s="68">
        <f t="shared" si="62"/>
        <v>-209</v>
      </c>
      <c r="N50" s="68">
        <f t="shared" si="62"/>
        <v>89</v>
      </c>
      <c r="O50" s="68">
        <f t="shared" si="62"/>
        <v>174</v>
      </c>
      <c r="P50" s="68">
        <f>P47-P61</f>
        <v>226</v>
      </c>
      <c r="Q50" s="68">
        <f>Q47-Q59-Q61</f>
        <v>792</v>
      </c>
      <c r="R50" s="68">
        <f>R47-R59-R61</f>
        <v>-176</v>
      </c>
      <c r="S50" s="68">
        <f>S47-S59-S61-S27</f>
        <v>165.30000000000018</v>
      </c>
      <c r="T50" s="68">
        <f t="shared" ref="T50:AH50" si="63">T47-T59-T61</f>
        <v>238</v>
      </c>
      <c r="U50" s="68">
        <f t="shared" si="63"/>
        <v>291</v>
      </c>
      <c r="V50" s="68">
        <f t="shared" si="63"/>
        <v>-17</v>
      </c>
      <c r="W50" s="68">
        <f t="shared" si="63"/>
        <v>133</v>
      </c>
      <c r="X50" s="68">
        <f t="shared" si="63"/>
        <v>327</v>
      </c>
      <c r="Y50" s="68">
        <f t="shared" si="63"/>
        <v>431.5</v>
      </c>
      <c r="Z50" s="68">
        <f t="shared" si="63"/>
        <v>949.09999999999991</v>
      </c>
      <c r="AA50" s="68">
        <f t="shared" si="63"/>
        <v>809.5</v>
      </c>
      <c r="AB50" s="68">
        <f t="shared" si="63"/>
        <v>599.93973533138228</v>
      </c>
      <c r="AC50" s="68">
        <f t="shared" si="63"/>
        <v>1311.2172513580285</v>
      </c>
      <c r="AD50" s="68">
        <f t="shared" si="63"/>
        <v>751</v>
      </c>
      <c r="AE50" s="68">
        <f t="shared" si="63"/>
        <v>686.98018263999984</v>
      </c>
      <c r="AF50" s="68">
        <f t="shared" si="63"/>
        <v>1476.0073628099997</v>
      </c>
      <c r="AG50" s="68">
        <f t="shared" si="63"/>
        <v>753.29784929000016</v>
      </c>
      <c r="AH50" s="68">
        <f t="shared" si="63"/>
        <v>715.50258170000006</v>
      </c>
      <c r="AI50" s="68">
        <f t="shared" ref="AI50:CB50" si="64">AI47-AI59-AI61-AI62</f>
        <v>783.52112220999993</v>
      </c>
      <c r="AJ50" s="68">
        <f t="shared" si="64"/>
        <v>748.61064911725998</v>
      </c>
      <c r="AK50" s="68">
        <f t="shared" si="64"/>
        <v>213.08404116374788</v>
      </c>
      <c r="AL50" s="68">
        <f t="shared" si="64"/>
        <v>547</v>
      </c>
      <c r="AM50" s="68">
        <f t="shared" si="64"/>
        <v>473</v>
      </c>
      <c r="AN50" s="68">
        <f t="shared" si="64"/>
        <v>394</v>
      </c>
      <c r="AO50" s="68">
        <f t="shared" si="64"/>
        <v>1266</v>
      </c>
      <c r="AP50" s="68">
        <f t="shared" si="64"/>
        <v>131</v>
      </c>
      <c r="AQ50" s="68">
        <f t="shared" si="64"/>
        <v>-111</v>
      </c>
      <c r="AR50" s="68">
        <f t="shared" si="64"/>
        <v>-27</v>
      </c>
      <c r="AS50" s="68">
        <f t="shared" si="64"/>
        <v>-389</v>
      </c>
      <c r="AT50" s="68">
        <f t="shared" si="64"/>
        <v>73</v>
      </c>
      <c r="AU50" s="68">
        <f t="shared" si="64"/>
        <v>27</v>
      </c>
      <c r="AV50" s="68">
        <f t="shared" si="64"/>
        <v>-442</v>
      </c>
      <c r="AW50" s="68">
        <f t="shared" si="64"/>
        <v>-123</v>
      </c>
      <c r="AX50" s="68">
        <f t="shared" si="64"/>
        <v>-294</v>
      </c>
      <c r="AY50" s="68">
        <f t="shared" si="64"/>
        <v>-23</v>
      </c>
      <c r="AZ50" s="68">
        <f t="shared" si="64"/>
        <v>-175</v>
      </c>
      <c r="BA50" s="68">
        <f t="shared" si="64"/>
        <v>933</v>
      </c>
      <c r="BB50" s="68">
        <f t="shared" si="64"/>
        <v>232</v>
      </c>
      <c r="BC50" s="68">
        <f t="shared" si="64"/>
        <v>-478</v>
      </c>
      <c r="BD50" s="68">
        <f t="shared" si="64"/>
        <v>-463</v>
      </c>
      <c r="BE50" s="68">
        <f t="shared" si="64"/>
        <v>120</v>
      </c>
      <c r="BF50" s="68">
        <f t="shared" si="64"/>
        <v>80</v>
      </c>
      <c r="BG50" s="68">
        <f t="shared" si="64"/>
        <v>-306</v>
      </c>
      <c r="BH50" s="68">
        <f t="shared" si="64"/>
        <v>-323</v>
      </c>
      <c r="BI50" s="68">
        <f t="shared" si="64"/>
        <v>-27</v>
      </c>
      <c r="BJ50" s="68">
        <f t="shared" si="64"/>
        <v>-291</v>
      </c>
      <c r="BK50" s="68">
        <f t="shared" si="64"/>
        <v>-517</v>
      </c>
      <c r="BL50" s="68">
        <f t="shared" si="64"/>
        <v>-408</v>
      </c>
      <c r="BM50" s="68">
        <f t="shared" si="64"/>
        <v>343</v>
      </c>
      <c r="BN50" s="68">
        <f t="shared" si="64"/>
        <v>-240</v>
      </c>
      <c r="BO50" s="68">
        <f t="shared" si="64"/>
        <v>-253</v>
      </c>
      <c r="BP50" s="68">
        <f t="shared" si="64"/>
        <v>-302</v>
      </c>
      <c r="BQ50" s="68">
        <f t="shared" si="64"/>
        <v>-534</v>
      </c>
      <c r="BR50" s="68">
        <f t="shared" si="64"/>
        <v>62</v>
      </c>
      <c r="BS50" s="68">
        <f t="shared" si="64"/>
        <v>-142</v>
      </c>
      <c r="BT50" s="68">
        <f t="shared" si="64"/>
        <v>-192</v>
      </c>
      <c r="BU50" s="68">
        <f t="shared" si="64"/>
        <v>197</v>
      </c>
      <c r="BV50" s="68">
        <f t="shared" si="64"/>
        <v>50</v>
      </c>
      <c r="BW50" s="68">
        <f t="shared" si="64"/>
        <v>-3</v>
      </c>
      <c r="BX50" s="68">
        <f t="shared" si="64"/>
        <v>-51</v>
      </c>
      <c r="BY50" s="68">
        <f t="shared" si="64"/>
        <v>432</v>
      </c>
      <c r="BZ50" s="68">
        <f t="shared" si="64"/>
        <v>360</v>
      </c>
      <c r="CA50" s="68">
        <f t="shared" si="64"/>
        <v>-134</v>
      </c>
      <c r="CB50" s="42">
        <f t="shared" si="64"/>
        <v>191</v>
      </c>
      <c r="CC50" s="42">
        <f t="shared" ref="CC50:CD50" si="65">CC47-CC59-CC61-CC62</f>
        <v>329</v>
      </c>
      <c r="CD50" s="42">
        <f t="shared" si="65"/>
        <v>348</v>
      </c>
      <c r="CE50" s="42">
        <f t="shared" ref="CE50:CF50" si="66">CE47-CE59-CE61-CE62</f>
        <v>-11</v>
      </c>
      <c r="CF50" s="42">
        <f t="shared" si="66"/>
        <v>306</v>
      </c>
      <c r="CG50" s="22"/>
      <c r="CH50" s="22"/>
      <c r="CI50" s="22"/>
      <c r="CJ50" s="22"/>
      <c r="CK50" s="22"/>
      <c r="CL50" s="22"/>
      <c r="CM50" s="22"/>
      <c r="CN50" s="22"/>
      <c r="CO50" s="22"/>
      <c r="CP50" s="22"/>
    </row>
    <row r="51" spans="2:94" s="9" customFormat="1" ht="16.5" customHeight="1" x14ac:dyDescent="0.25">
      <c r="C51" s="64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42"/>
      <c r="CC51" s="42"/>
      <c r="CD51" s="42"/>
      <c r="CE51" s="42"/>
      <c r="CF51" s="42"/>
      <c r="CG51" s="22"/>
      <c r="CH51" s="22"/>
      <c r="CI51" s="22"/>
      <c r="CJ51" s="22"/>
      <c r="CK51" s="22"/>
      <c r="CL51" s="22"/>
      <c r="CM51" s="22"/>
      <c r="CN51" s="22"/>
      <c r="CO51" s="22"/>
      <c r="CP51" s="22"/>
    </row>
    <row r="52" spans="2:94" s="9" customFormat="1" ht="16.5" hidden="1" customHeight="1" x14ac:dyDescent="0.25">
      <c r="C52" s="12" t="s">
        <v>53</v>
      </c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75">
        <v>1242</v>
      </c>
      <c r="AO52" s="75">
        <v>1023</v>
      </c>
      <c r="AP52" s="75">
        <v>299</v>
      </c>
      <c r="AQ52" s="75">
        <v>-62</v>
      </c>
      <c r="AR52" s="75">
        <v>-351</v>
      </c>
      <c r="AS52" s="75">
        <v>-505</v>
      </c>
      <c r="AT52" s="75">
        <v>-249</v>
      </c>
      <c r="AU52" s="75">
        <v>-174</v>
      </c>
      <c r="AV52" s="75">
        <v>-661</v>
      </c>
      <c r="AW52" s="75">
        <v>-610</v>
      </c>
      <c r="AX52" s="75">
        <v>-550</v>
      </c>
      <c r="AY52" s="75">
        <v>-390</v>
      </c>
      <c r="AZ52" s="75">
        <v>-401</v>
      </c>
      <c r="BA52" s="75">
        <v>316</v>
      </c>
      <c r="BB52" s="75">
        <v>-116</v>
      </c>
      <c r="BC52" s="75">
        <v>-321</v>
      </c>
      <c r="BD52" s="75">
        <v>-473</v>
      </c>
      <c r="BE52" s="75">
        <v>-331</v>
      </c>
      <c r="BF52" s="75">
        <v>-158</v>
      </c>
      <c r="BG52" s="75">
        <v>-417</v>
      </c>
      <c r="BH52" s="75">
        <v>-544</v>
      </c>
      <c r="BI52" s="75">
        <v>-732</v>
      </c>
      <c r="BJ52" s="75">
        <v>-633</v>
      </c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51"/>
      <c r="CC52" s="51"/>
      <c r="CD52" s="51"/>
      <c r="CE52" s="51"/>
      <c r="CF52" s="51"/>
      <c r="CG52" s="22"/>
      <c r="CH52" s="22"/>
      <c r="CI52" s="22"/>
      <c r="CJ52" s="22"/>
      <c r="CK52" s="22"/>
      <c r="CL52" s="22"/>
      <c r="CM52" s="22"/>
      <c r="CN52" s="22"/>
      <c r="CO52" s="22"/>
      <c r="CP52" s="22"/>
    </row>
    <row r="53" spans="2:94" s="12" customFormat="1" ht="16.5" hidden="1" customHeight="1" x14ac:dyDescent="0.25">
      <c r="C53" s="12" t="s">
        <v>91</v>
      </c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>
        <v>1069</v>
      </c>
      <c r="AO53" s="75">
        <v>1195</v>
      </c>
      <c r="AP53" s="75">
        <v>70</v>
      </c>
      <c r="AQ53" s="75">
        <v>-19</v>
      </c>
      <c r="AR53" s="75">
        <v>-89</v>
      </c>
      <c r="AS53" s="75">
        <v>-449</v>
      </c>
      <c r="AT53" s="75">
        <v>40</v>
      </c>
      <c r="AU53" s="75">
        <v>-29</v>
      </c>
      <c r="AV53" s="75">
        <v>-411</v>
      </c>
      <c r="AW53" s="75">
        <v>-249</v>
      </c>
      <c r="AX53" s="75">
        <v>-261</v>
      </c>
      <c r="AY53" s="75">
        <v>-10</v>
      </c>
      <c r="AZ53" s="75">
        <v>-211</v>
      </c>
      <c r="BA53" s="75">
        <v>783</v>
      </c>
      <c r="BB53" s="75">
        <v>102</v>
      </c>
      <c r="BC53" s="75">
        <v>-499</v>
      </c>
      <c r="BD53" s="75">
        <v>-414</v>
      </c>
      <c r="BE53" s="75">
        <v>146</v>
      </c>
      <c r="BF53" s="75">
        <v>48</v>
      </c>
      <c r="BG53" s="75">
        <v>-374</v>
      </c>
      <c r="BH53" s="75">
        <v>-383</v>
      </c>
      <c r="BI53" s="75">
        <v>-327</v>
      </c>
      <c r="BJ53" s="75">
        <v>-396</v>
      </c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51"/>
      <c r="CC53" s="51"/>
      <c r="CD53" s="51"/>
      <c r="CE53" s="51"/>
      <c r="CF53" s="51"/>
      <c r="CG53" s="27"/>
      <c r="CH53" s="27"/>
      <c r="CI53" s="27"/>
      <c r="CJ53" s="27"/>
      <c r="CK53" s="27"/>
      <c r="CL53" s="27"/>
      <c r="CM53" s="27"/>
      <c r="CN53" s="27"/>
      <c r="CO53" s="27"/>
      <c r="CP53" s="27"/>
    </row>
    <row r="54" spans="2:94" s="9" customFormat="1" ht="13.7" hidden="1" customHeight="1" x14ac:dyDescent="0.25"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CG54" s="22"/>
      <c r="CH54" s="22"/>
      <c r="CI54" s="22"/>
      <c r="CJ54" s="22"/>
      <c r="CK54" s="22"/>
      <c r="CL54" s="22"/>
      <c r="CM54" s="22"/>
      <c r="CN54" s="22"/>
      <c r="CO54" s="22"/>
      <c r="CP54" s="22"/>
    </row>
    <row r="55" spans="2:94" s="9" customFormat="1" ht="13.7" customHeight="1" x14ac:dyDescent="0.25">
      <c r="B55" s="63" t="s">
        <v>54</v>
      </c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</row>
    <row r="56" spans="2:94" s="9" customFormat="1" ht="13.7" customHeight="1" x14ac:dyDescent="0.25">
      <c r="CG56" s="22"/>
      <c r="CH56" s="22"/>
      <c r="CI56" s="22"/>
      <c r="CJ56" s="22"/>
      <c r="CK56" s="22"/>
      <c r="CL56" s="22"/>
      <c r="CM56" s="22"/>
      <c r="CN56" s="22"/>
      <c r="CO56" s="22"/>
      <c r="CP56" s="22"/>
    </row>
    <row r="57" spans="2:94" s="9" customFormat="1" ht="66.75" customHeight="1" x14ac:dyDescent="0.25">
      <c r="C57" s="64" t="s">
        <v>85</v>
      </c>
      <c r="D57" s="68">
        <v>44.660481089999983</v>
      </c>
      <c r="E57" s="68">
        <v>8.1405569500000006</v>
      </c>
      <c r="F57" s="68">
        <v>32.831272470000002</v>
      </c>
      <c r="G57" s="68">
        <v>13.853828230000001</v>
      </c>
      <c r="H57" s="68">
        <v>4.2621499599999995</v>
      </c>
      <c r="I57" s="68">
        <v>11.246291770000001</v>
      </c>
      <c r="J57" s="68">
        <v>37.49300616</v>
      </c>
      <c r="K57" s="68">
        <v>-12.842638169999999</v>
      </c>
      <c r="L57" s="68">
        <v>12.353693980000003</v>
      </c>
      <c r="M57" s="68">
        <v>23.9</v>
      </c>
      <c r="N57" s="68">
        <v>20.3</v>
      </c>
      <c r="O57" s="68">
        <v>-0.5</v>
      </c>
      <c r="P57" s="68">
        <v>13</v>
      </c>
      <c r="Q57" s="68">
        <v>567.9</v>
      </c>
      <c r="R57" s="68">
        <v>-26.1</v>
      </c>
      <c r="S57" s="68">
        <v>11.5</v>
      </c>
      <c r="T57" s="68">
        <v>-43.1</v>
      </c>
      <c r="U57" s="68">
        <v>50</v>
      </c>
      <c r="V57" s="68">
        <v>2</v>
      </c>
      <c r="W57" s="68">
        <v>7.1</v>
      </c>
      <c r="X57" s="68">
        <v>89.8</v>
      </c>
      <c r="Y57" s="68">
        <v>15.7</v>
      </c>
      <c r="Z57" s="68">
        <v>21.4</v>
      </c>
      <c r="AA57" s="68">
        <v>6.9</v>
      </c>
      <c r="AB57" s="68">
        <v>19.2</v>
      </c>
      <c r="AC57" s="68">
        <v>113.9</v>
      </c>
      <c r="AD57" s="68">
        <v>-67</v>
      </c>
      <c r="AE57" s="68">
        <v>23</v>
      </c>
      <c r="AF57" s="68">
        <v>23</v>
      </c>
      <c r="AG57" s="68">
        <v>64</v>
      </c>
      <c r="AH57" s="68">
        <v>131</v>
      </c>
      <c r="AI57" s="68">
        <v>38</v>
      </c>
      <c r="AJ57" s="68">
        <v>290</v>
      </c>
      <c r="AK57" s="68">
        <v>36</v>
      </c>
      <c r="AL57" s="68">
        <v>55</v>
      </c>
      <c r="AM57" s="9">
        <v>47</v>
      </c>
      <c r="AN57" s="9">
        <v>32</v>
      </c>
      <c r="AO57" s="9">
        <v>62</v>
      </c>
      <c r="AP57" s="9">
        <v>105</v>
      </c>
      <c r="AQ57" s="9">
        <v>58</v>
      </c>
      <c r="AR57" s="9">
        <v>6</v>
      </c>
      <c r="AS57" s="9">
        <v>97</v>
      </c>
      <c r="AT57" s="9">
        <v>61</v>
      </c>
      <c r="AU57" s="9">
        <v>-1</v>
      </c>
      <c r="AV57" s="9">
        <v>36</v>
      </c>
      <c r="AW57" s="9">
        <v>24</v>
      </c>
      <c r="AX57" s="9">
        <v>69</v>
      </c>
      <c r="AY57" s="9">
        <v>2</v>
      </c>
      <c r="AZ57" s="9">
        <v>-108</v>
      </c>
      <c r="BA57" s="9">
        <v>46</v>
      </c>
      <c r="BB57" s="9">
        <v>150</v>
      </c>
      <c r="BC57" s="9">
        <v>10</v>
      </c>
      <c r="BD57" s="9">
        <v>31</v>
      </c>
      <c r="BE57" s="9">
        <v>32</v>
      </c>
      <c r="BF57" s="9">
        <v>14</v>
      </c>
      <c r="BG57" s="9">
        <v>21</v>
      </c>
      <c r="BH57" s="9">
        <v>29</v>
      </c>
      <c r="BI57" s="9">
        <v>-39</v>
      </c>
      <c r="BJ57" s="9">
        <v>-103</v>
      </c>
      <c r="BK57" s="9">
        <v>18</v>
      </c>
      <c r="BL57" s="9">
        <v>-54</v>
      </c>
      <c r="BM57" s="9">
        <v>135</v>
      </c>
      <c r="BN57" s="9">
        <v>-2</v>
      </c>
      <c r="BO57" s="9">
        <v>32</v>
      </c>
      <c r="BP57" s="9">
        <v>39</v>
      </c>
      <c r="BQ57" s="9">
        <v>-3</v>
      </c>
      <c r="BR57" s="9">
        <v>32</v>
      </c>
      <c r="BS57" s="9">
        <v>-355</v>
      </c>
      <c r="BT57" s="9">
        <v>50</v>
      </c>
      <c r="BU57" s="9">
        <v>-22</v>
      </c>
      <c r="BV57" s="9">
        <v>41</v>
      </c>
      <c r="BW57" s="9">
        <f>-33</f>
        <v>-33</v>
      </c>
      <c r="BX57" s="9">
        <v>68</v>
      </c>
      <c r="BY57" s="9">
        <v>69</v>
      </c>
      <c r="BZ57" s="9">
        <v>51</v>
      </c>
      <c r="CA57" s="9">
        <v>88</v>
      </c>
      <c r="CB57" s="22">
        <v>112</v>
      </c>
      <c r="CC57" s="22">
        <v>32</v>
      </c>
      <c r="CD57" s="22">
        <v>2</v>
      </c>
      <c r="CE57" s="22">
        <v>15</v>
      </c>
      <c r="CF57" s="22">
        <v>14</v>
      </c>
      <c r="CG57" s="22"/>
      <c r="CH57" s="22"/>
      <c r="CI57" s="22"/>
      <c r="CJ57" s="22"/>
      <c r="CK57" s="22"/>
      <c r="CL57" s="22"/>
      <c r="CM57" s="22"/>
      <c r="CN57" s="22"/>
      <c r="CO57" s="22"/>
      <c r="CP57" s="22"/>
    </row>
    <row r="58" spans="2:94" s="9" customFormat="1" ht="3.75" customHeight="1" x14ac:dyDescent="0.25"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</row>
    <row r="59" spans="2:94" s="9" customFormat="1" ht="51" customHeight="1" x14ac:dyDescent="0.25">
      <c r="C59" s="64" t="s">
        <v>55</v>
      </c>
      <c r="D59" s="97">
        <v>9</v>
      </c>
      <c r="E59" s="9">
        <v>0</v>
      </c>
      <c r="F59" s="97">
        <v>-27.7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-5</v>
      </c>
      <c r="N59" s="9">
        <v>-80</v>
      </c>
      <c r="O59" s="9">
        <v>28</v>
      </c>
      <c r="P59" s="68">
        <v>201.4</v>
      </c>
      <c r="Q59" s="46">
        <v>0</v>
      </c>
      <c r="R59" s="68">
        <v>-21</v>
      </c>
      <c r="S59" s="68">
        <v>108.7</v>
      </c>
      <c r="T59" s="46">
        <v>0</v>
      </c>
      <c r="U59" s="46">
        <v>0</v>
      </c>
      <c r="V59" s="46">
        <v>0</v>
      </c>
      <c r="W59" s="46">
        <v>0</v>
      </c>
      <c r="X59" s="68">
        <v>289.5</v>
      </c>
      <c r="Y59" s="68">
        <v>-173</v>
      </c>
      <c r="Z59" s="68">
        <v>205</v>
      </c>
      <c r="AA59" s="46">
        <v>0</v>
      </c>
      <c r="AB59" s="68">
        <v>-235</v>
      </c>
      <c r="AC59" s="68">
        <v>-126</v>
      </c>
      <c r="AD59" s="46">
        <v>0</v>
      </c>
      <c r="AE59" s="46">
        <v>0</v>
      </c>
      <c r="AF59" s="46">
        <v>0</v>
      </c>
      <c r="AG59" s="46">
        <v>0</v>
      </c>
      <c r="AH59" s="46">
        <v>0</v>
      </c>
      <c r="AI59" s="46">
        <v>0</v>
      </c>
      <c r="AJ59" s="46">
        <v>0</v>
      </c>
      <c r="AK59" s="46">
        <v>0</v>
      </c>
      <c r="AL59" s="46">
        <v>0</v>
      </c>
      <c r="AM59" s="46">
        <v>0</v>
      </c>
      <c r="AN59" s="46">
        <v>0</v>
      </c>
      <c r="AO59" s="46">
        <v>0</v>
      </c>
      <c r="AP59" s="46">
        <v>0</v>
      </c>
      <c r="AQ59" s="46">
        <v>0</v>
      </c>
      <c r="AR59" s="46">
        <v>0</v>
      </c>
      <c r="AS59" s="46">
        <v>0</v>
      </c>
      <c r="AT59" s="46">
        <v>0</v>
      </c>
      <c r="AU59" s="46">
        <v>0</v>
      </c>
      <c r="AV59" s="46">
        <v>0</v>
      </c>
      <c r="AW59" s="46">
        <v>0</v>
      </c>
      <c r="AX59" s="46">
        <v>0</v>
      </c>
      <c r="AY59" s="46">
        <v>0</v>
      </c>
      <c r="AZ59" s="46">
        <v>0</v>
      </c>
      <c r="BA59" s="46">
        <v>0</v>
      </c>
      <c r="BB59" s="46">
        <v>0</v>
      </c>
      <c r="BC59" s="46">
        <v>0</v>
      </c>
      <c r="BD59" s="46">
        <v>0</v>
      </c>
      <c r="BE59" s="46">
        <v>0</v>
      </c>
      <c r="BF59" s="46">
        <v>0</v>
      </c>
      <c r="BG59" s="46">
        <v>0</v>
      </c>
      <c r="BH59" s="46">
        <v>0</v>
      </c>
      <c r="BI59" s="46">
        <v>0</v>
      </c>
      <c r="BJ59" s="46">
        <v>0</v>
      </c>
      <c r="BK59" s="46">
        <v>0</v>
      </c>
      <c r="BL59" s="46">
        <v>0</v>
      </c>
      <c r="BM59" s="46">
        <v>0</v>
      </c>
      <c r="BN59" s="46">
        <v>0</v>
      </c>
      <c r="BO59" s="46">
        <v>0</v>
      </c>
      <c r="BP59" s="46">
        <v>0</v>
      </c>
      <c r="BQ59" s="46">
        <v>0</v>
      </c>
      <c r="BR59" s="46">
        <v>0</v>
      </c>
      <c r="BS59" s="46">
        <v>0</v>
      </c>
      <c r="BT59" s="46">
        <v>0</v>
      </c>
      <c r="BU59" s="46">
        <v>0</v>
      </c>
      <c r="BV59" s="46">
        <v>0</v>
      </c>
      <c r="BW59" s="46">
        <v>0</v>
      </c>
      <c r="BX59" s="46">
        <v>0</v>
      </c>
      <c r="BY59" s="46">
        <v>0</v>
      </c>
      <c r="BZ59" s="46">
        <v>-144</v>
      </c>
      <c r="CA59" s="46">
        <v>0</v>
      </c>
      <c r="CB59" s="46">
        <v>0</v>
      </c>
      <c r="CC59" s="46">
        <v>0</v>
      </c>
      <c r="CD59" s="46">
        <v>0</v>
      </c>
      <c r="CE59" s="46">
        <v>0</v>
      </c>
      <c r="CF59" s="46"/>
      <c r="CG59" s="22"/>
      <c r="CH59" s="22"/>
      <c r="CI59" s="22"/>
      <c r="CJ59" s="22"/>
      <c r="CK59" s="22"/>
      <c r="CL59" s="22"/>
      <c r="CM59" s="22"/>
      <c r="CN59" s="22"/>
      <c r="CO59" s="22"/>
      <c r="CP59" s="22"/>
    </row>
    <row r="60" spans="2:94" s="9" customFormat="1" ht="3.75" customHeight="1" x14ac:dyDescent="0.25"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</row>
    <row r="61" spans="2:94" s="9" customFormat="1" ht="31.5" x14ac:dyDescent="0.25">
      <c r="C61" s="64" t="s">
        <v>86</v>
      </c>
      <c r="D61" s="68">
        <v>0</v>
      </c>
      <c r="E61" s="9">
        <v>0</v>
      </c>
      <c r="F61" s="68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68">
        <v>0</v>
      </c>
      <c r="Q61" s="46">
        <v>0</v>
      </c>
      <c r="R61" s="68">
        <v>0</v>
      </c>
      <c r="S61" s="68">
        <v>0</v>
      </c>
      <c r="T61" s="46">
        <v>0</v>
      </c>
      <c r="U61" s="46">
        <v>370</v>
      </c>
      <c r="V61" s="46">
        <v>0</v>
      </c>
      <c r="W61" s="46">
        <v>0</v>
      </c>
      <c r="X61" s="68">
        <v>-324.5</v>
      </c>
      <c r="Y61" s="68">
        <v>0</v>
      </c>
      <c r="Z61" s="46">
        <v>0</v>
      </c>
      <c r="AA61" s="46">
        <v>0</v>
      </c>
      <c r="AB61" s="46">
        <v>0</v>
      </c>
      <c r="AC61" s="46">
        <v>0</v>
      </c>
      <c r="AD61" s="46">
        <v>0</v>
      </c>
      <c r="AE61" s="46">
        <v>0</v>
      </c>
      <c r="AF61" s="46">
        <v>0</v>
      </c>
      <c r="AG61" s="46">
        <v>0</v>
      </c>
      <c r="AH61" s="46">
        <v>0</v>
      </c>
      <c r="AI61" s="46">
        <v>0</v>
      </c>
      <c r="AJ61" s="46">
        <v>0</v>
      </c>
      <c r="AK61" s="46">
        <v>0</v>
      </c>
      <c r="AL61" s="46">
        <v>0</v>
      </c>
      <c r="AM61" s="46">
        <v>0</v>
      </c>
      <c r="AN61" s="46">
        <v>675</v>
      </c>
      <c r="AO61" s="46">
        <v>0</v>
      </c>
      <c r="AP61" s="46">
        <v>0</v>
      </c>
      <c r="AQ61" s="46">
        <v>0</v>
      </c>
      <c r="AR61" s="46">
        <v>0</v>
      </c>
      <c r="AS61" s="46">
        <v>0</v>
      </c>
      <c r="AT61" s="46">
        <v>0</v>
      </c>
      <c r="AU61" s="46">
        <v>0</v>
      </c>
      <c r="AV61" s="46">
        <v>0</v>
      </c>
      <c r="AW61" s="46">
        <v>0</v>
      </c>
      <c r="AX61" s="46">
        <v>0</v>
      </c>
      <c r="AY61" s="46">
        <v>0</v>
      </c>
      <c r="AZ61" s="46">
        <v>0</v>
      </c>
      <c r="BA61" s="46">
        <v>0</v>
      </c>
      <c r="BB61" s="46">
        <v>0</v>
      </c>
      <c r="BC61" s="46">
        <v>0</v>
      </c>
      <c r="BD61" s="46">
        <v>0</v>
      </c>
      <c r="BE61" s="46">
        <v>0</v>
      </c>
      <c r="BF61" s="46">
        <v>0</v>
      </c>
      <c r="BG61" s="46">
        <v>0</v>
      </c>
      <c r="BH61" s="46">
        <v>0</v>
      </c>
      <c r="BI61" s="46">
        <v>0</v>
      </c>
      <c r="BJ61" s="46">
        <v>0</v>
      </c>
      <c r="BK61" s="46">
        <v>0</v>
      </c>
      <c r="BL61" s="46">
        <v>0</v>
      </c>
      <c r="BM61" s="46">
        <v>0</v>
      </c>
      <c r="BN61" s="46">
        <v>0</v>
      </c>
      <c r="BO61" s="46">
        <v>0</v>
      </c>
      <c r="BP61" s="46">
        <v>0</v>
      </c>
      <c r="BQ61" s="46">
        <v>0</v>
      </c>
      <c r="BR61" s="46">
        <v>0</v>
      </c>
      <c r="BS61" s="46">
        <v>0</v>
      </c>
      <c r="BT61" s="46">
        <v>0</v>
      </c>
      <c r="BU61" s="46">
        <v>0</v>
      </c>
      <c r="BV61" s="46">
        <v>0</v>
      </c>
      <c r="BW61" s="46">
        <v>0</v>
      </c>
      <c r="BX61" s="46">
        <v>0</v>
      </c>
      <c r="BY61" s="46">
        <v>0</v>
      </c>
      <c r="BZ61" s="46">
        <v>0</v>
      </c>
      <c r="CA61" s="46">
        <v>0</v>
      </c>
      <c r="CB61" s="46">
        <v>0</v>
      </c>
      <c r="CC61" s="46">
        <v>0</v>
      </c>
      <c r="CD61" s="46">
        <v>0</v>
      </c>
      <c r="CE61" s="46">
        <v>0</v>
      </c>
      <c r="CF61" s="46"/>
      <c r="CG61" s="22"/>
      <c r="CH61" s="22"/>
      <c r="CI61" s="22"/>
      <c r="CJ61" s="22"/>
      <c r="CK61" s="22"/>
      <c r="CL61" s="22"/>
      <c r="CM61" s="22"/>
      <c r="CN61" s="22"/>
      <c r="CO61" s="22"/>
      <c r="CP61" s="22"/>
    </row>
    <row r="62" spans="2:94" ht="33" customHeight="1" x14ac:dyDescent="0.25">
      <c r="C62" s="64" t="s">
        <v>87</v>
      </c>
      <c r="D62" s="46">
        <v>0</v>
      </c>
      <c r="E62" s="46">
        <v>0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46">
        <v>0</v>
      </c>
      <c r="P62" s="46">
        <v>0</v>
      </c>
      <c r="Q62" s="46">
        <v>0</v>
      </c>
      <c r="R62" s="46">
        <v>0</v>
      </c>
      <c r="S62" s="46">
        <v>0</v>
      </c>
      <c r="T62" s="46">
        <v>0</v>
      </c>
      <c r="U62" s="46">
        <v>0</v>
      </c>
      <c r="V62" s="46">
        <v>0</v>
      </c>
      <c r="W62" s="46">
        <v>0</v>
      </c>
      <c r="X62" s="46">
        <v>0</v>
      </c>
      <c r="Y62" s="46">
        <v>0</v>
      </c>
      <c r="Z62" s="46">
        <v>0</v>
      </c>
      <c r="AA62" s="46">
        <v>0</v>
      </c>
      <c r="AB62" s="46">
        <v>0</v>
      </c>
      <c r="AC62" s="46">
        <v>0</v>
      </c>
      <c r="AD62" s="46">
        <v>0</v>
      </c>
      <c r="AE62" s="46">
        <v>0</v>
      </c>
      <c r="AF62" s="46">
        <v>0</v>
      </c>
      <c r="AG62" s="46">
        <v>0</v>
      </c>
      <c r="AH62" s="46">
        <v>0</v>
      </c>
      <c r="AI62" s="46">
        <v>0</v>
      </c>
      <c r="AJ62" s="46">
        <v>0</v>
      </c>
      <c r="AK62" s="46">
        <v>0</v>
      </c>
      <c r="AL62" s="46">
        <v>0</v>
      </c>
      <c r="AM62" s="46">
        <v>0</v>
      </c>
      <c r="AN62" s="46">
        <v>0</v>
      </c>
      <c r="AO62" s="46">
        <v>0</v>
      </c>
      <c r="AP62" s="46">
        <v>0</v>
      </c>
      <c r="AQ62" s="46">
        <v>0</v>
      </c>
      <c r="AR62" s="46">
        <v>0</v>
      </c>
      <c r="AS62" s="46">
        <v>0</v>
      </c>
      <c r="AT62" s="46">
        <v>0</v>
      </c>
      <c r="AU62" s="46">
        <v>0</v>
      </c>
      <c r="AV62" s="46">
        <v>0</v>
      </c>
      <c r="AW62" s="46">
        <v>0</v>
      </c>
      <c r="AX62" s="46">
        <v>0</v>
      </c>
      <c r="AY62" s="46">
        <v>0</v>
      </c>
      <c r="AZ62" s="46">
        <v>0</v>
      </c>
      <c r="BA62" s="46">
        <v>0</v>
      </c>
      <c r="BB62" s="46">
        <v>0</v>
      </c>
      <c r="BC62" s="46">
        <v>0</v>
      </c>
      <c r="BD62" s="46">
        <v>0</v>
      </c>
      <c r="BE62" s="46">
        <v>0</v>
      </c>
      <c r="BF62" s="46">
        <v>0</v>
      </c>
      <c r="BG62" s="46">
        <v>0</v>
      </c>
      <c r="BH62" s="46">
        <v>0</v>
      </c>
      <c r="BI62" s="46">
        <v>0</v>
      </c>
      <c r="BJ62" s="46">
        <v>0</v>
      </c>
      <c r="BK62" s="46">
        <v>0</v>
      </c>
      <c r="BL62" s="46">
        <v>177</v>
      </c>
      <c r="BM62" s="46">
        <v>0</v>
      </c>
      <c r="BN62" s="46">
        <v>0</v>
      </c>
      <c r="BO62" s="46">
        <v>0</v>
      </c>
      <c r="BP62" s="46">
        <v>0</v>
      </c>
      <c r="BQ62" s="46">
        <v>0</v>
      </c>
      <c r="BR62" s="46">
        <v>0</v>
      </c>
      <c r="BS62" s="46">
        <v>0</v>
      </c>
      <c r="BT62" s="46">
        <v>0</v>
      </c>
      <c r="BU62" s="46">
        <v>0</v>
      </c>
      <c r="BV62" s="46">
        <v>0</v>
      </c>
      <c r="BW62" s="46">
        <v>0</v>
      </c>
      <c r="BX62" s="46">
        <v>0</v>
      </c>
      <c r="BY62" s="46">
        <v>492</v>
      </c>
      <c r="BZ62" s="46">
        <f>3040+30</f>
        <v>3070</v>
      </c>
      <c r="CA62" s="46">
        <f>-320+24</f>
        <v>-296</v>
      </c>
      <c r="CB62" s="46">
        <v>0</v>
      </c>
      <c r="CC62" s="46">
        <v>0</v>
      </c>
      <c r="CD62" s="46">
        <f>614+151</f>
        <v>765</v>
      </c>
      <c r="CE62" s="46">
        <v>445</v>
      </c>
      <c r="CF62" s="46">
        <v>532</v>
      </c>
    </row>
    <row r="63" spans="2:94" ht="13.7" customHeight="1" x14ac:dyDescent="0.25"/>
    <row r="64" spans="2:94" s="2" customFormat="1" ht="13.7" customHeight="1" x14ac:dyDescent="0.25">
      <c r="B64" s="2" t="s">
        <v>92</v>
      </c>
      <c r="CG64" s="16"/>
      <c r="CH64" s="16"/>
      <c r="CI64" s="16"/>
      <c r="CJ64" s="16"/>
      <c r="CK64" s="16"/>
      <c r="CL64" s="16"/>
      <c r="CM64" s="16"/>
      <c r="CN64" s="16"/>
      <c r="CO64" s="16"/>
      <c r="CP64" s="16"/>
    </row>
    <row r="65" spans="2:94" ht="13.7" customHeight="1" x14ac:dyDescent="0.25"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</row>
    <row r="66" spans="2:94" s="11" customFormat="1" ht="16.5" customHeight="1" x14ac:dyDescent="0.25">
      <c r="B66" s="61" t="s">
        <v>25</v>
      </c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</row>
    <row r="67" spans="2:94" s="8" customFormat="1" ht="16.5" customHeight="1" x14ac:dyDescent="0.25">
      <c r="C67" s="8" t="s">
        <v>88</v>
      </c>
      <c r="D67" s="8">
        <v>743</v>
      </c>
      <c r="E67" s="8">
        <v>876</v>
      </c>
      <c r="F67" s="8">
        <v>731</v>
      </c>
      <c r="G67" s="8">
        <v>652</v>
      </c>
      <c r="H67" s="8">
        <v>741</v>
      </c>
      <c r="I67" s="8">
        <v>652</v>
      </c>
      <c r="J67" s="8">
        <v>771</v>
      </c>
      <c r="K67" s="8">
        <v>656</v>
      </c>
      <c r="L67" s="8">
        <v>650</v>
      </c>
      <c r="M67" s="8">
        <v>729</v>
      </c>
      <c r="N67" s="8">
        <v>727</v>
      </c>
      <c r="O67" s="8">
        <v>795</v>
      </c>
      <c r="P67" s="8">
        <v>801</v>
      </c>
      <c r="Q67" s="8">
        <v>995</v>
      </c>
      <c r="R67" s="8">
        <v>890</v>
      </c>
      <c r="S67" s="8">
        <v>603</v>
      </c>
      <c r="T67" s="8">
        <v>568</v>
      </c>
      <c r="U67" s="8">
        <v>609</v>
      </c>
      <c r="V67" s="8">
        <v>618</v>
      </c>
      <c r="W67" s="8">
        <v>626</v>
      </c>
      <c r="X67" s="8">
        <v>705</v>
      </c>
      <c r="Y67" s="8">
        <v>730</v>
      </c>
      <c r="Z67" s="8">
        <v>894</v>
      </c>
      <c r="AA67" s="8">
        <v>948</v>
      </c>
      <c r="AB67" s="8">
        <v>981</v>
      </c>
      <c r="AC67" s="8">
        <v>1254</v>
      </c>
      <c r="AD67" s="8">
        <v>1116</v>
      </c>
      <c r="AE67" s="8">
        <v>931</v>
      </c>
      <c r="AF67" s="8">
        <v>883</v>
      </c>
      <c r="AG67" s="8">
        <v>980</v>
      </c>
      <c r="AH67" s="8">
        <v>923</v>
      </c>
      <c r="AI67" s="8">
        <v>874</v>
      </c>
      <c r="AJ67" s="8">
        <v>944</v>
      </c>
      <c r="AK67" s="8">
        <v>887</v>
      </c>
      <c r="AL67" s="8">
        <v>1079</v>
      </c>
      <c r="AM67" s="8">
        <v>994</v>
      </c>
      <c r="AN67" s="8">
        <v>1298</v>
      </c>
      <c r="AO67" s="8">
        <v>1450</v>
      </c>
      <c r="AP67" s="8">
        <v>1154</v>
      </c>
      <c r="AQ67" s="8">
        <v>852</v>
      </c>
      <c r="AR67" s="8">
        <v>902</v>
      </c>
      <c r="AS67" s="8">
        <v>836</v>
      </c>
      <c r="AT67" s="8">
        <v>640</v>
      </c>
      <c r="AU67" s="8">
        <v>728</v>
      </c>
      <c r="AV67" s="8">
        <v>602</v>
      </c>
      <c r="AW67" s="8">
        <v>603</v>
      </c>
      <c r="AX67" s="8">
        <v>761</v>
      </c>
      <c r="AY67" s="8">
        <v>761</v>
      </c>
      <c r="AZ67" s="8">
        <v>944</v>
      </c>
      <c r="BA67" s="46">
        <v>1119</v>
      </c>
      <c r="BB67" s="46">
        <v>958</v>
      </c>
      <c r="BC67" s="46">
        <v>719</v>
      </c>
      <c r="BD67" s="46">
        <v>906</v>
      </c>
      <c r="BE67" s="46">
        <v>956</v>
      </c>
      <c r="BF67" s="46">
        <v>1062</v>
      </c>
      <c r="BG67" s="46">
        <v>905</v>
      </c>
      <c r="BH67" s="46">
        <v>720</v>
      </c>
      <c r="BI67" s="46">
        <v>773</v>
      </c>
      <c r="BJ67" s="46">
        <v>911</v>
      </c>
      <c r="BK67" s="46">
        <v>944</v>
      </c>
      <c r="BL67" s="46">
        <v>1244</v>
      </c>
      <c r="BM67" s="46">
        <v>1477</v>
      </c>
      <c r="BN67" s="46">
        <v>1076</v>
      </c>
      <c r="BO67" s="46">
        <v>1103</v>
      </c>
      <c r="BP67" s="46">
        <v>1260</v>
      </c>
      <c r="BQ67" s="46">
        <v>1851</v>
      </c>
      <c r="BR67" s="46">
        <v>1290</v>
      </c>
      <c r="BS67" s="46">
        <v>1038</v>
      </c>
      <c r="BT67" s="46">
        <v>973</v>
      </c>
      <c r="BU67" s="46">
        <v>1312</v>
      </c>
      <c r="BV67" s="46">
        <v>1278</v>
      </c>
      <c r="BW67" s="46">
        <v>1224</v>
      </c>
      <c r="BX67" s="46">
        <v>1779</v>
      </c>
      <c r="BY67" s="46">
        <v>1815</v>
      </c>
      <c r="BZ67" s="46">
        <v>1313</v>
      </c>
      <c r="CA67" s="46">
        <v>1311</v>
      </c>
      <c r="CB67" s="46">
        <v>1245</v>
      </c>
      <c r="CC67" s="46">
        <v>1219</v>
      </c>
      <c r="CD67" s="46">
        <v>1333</v>
      </c>
      <c r="CE67" s="46">
        <v>1197</v>
      </c>
      <c r="CF67" s="46">
        <v>1354</v>
      </c>
      <c r="CG67" s="23"/>
      <c r="CH67" s="23"/>
      <c r="CI67" s="23"/>
      <c r="CJ67" s="23"/>
      <c r="CK67" s="23"/>
      <c r="CL67" s="23"/>
      <c r="CM67" s="23"/>
      <c r="CN67" s="23"/>
      <c r="CO67" s="23"/>
      <c r="CP67" s="23"/>
    </row>
    <row r="68" spans="2:94" s="8" customFormat="1" ht="16.5" customHeight="1" x14ac:dyDescent="0.25">
      <c r="C68" s="8" t="s">
        <v>89</v>
      </c>
      <c r="D68" s="8">
        <v>739.21220623620991</v>
      </c>
      <c r="E68" s="8">
        <v>954.81545962578991</v>
      </c>
      <c r="F68" s="8">
        <v>772.70394808712001</v>
      </c>
      <c r="G68" s="8">
        <v>676.66967164433004</v>
      </c>
      <c r="H68" s="8">
        <v>773.83322940130995</v>
      </c>
      <c r="I68" s="8">
        <v>733.91274246722992</v>
      </c>
      <c r="J68" s="8">
        <v>806.25349709007003</v>
      </c>
      <c r="K68" s="8">
        <v>700.29699821009001</v>
      </c>
      <c r="L68" s="8">
        <v>683.52515468320996</v>
      </c>
      <c r="M68" s="8">
        <v>782.50293265229993</v>
      </c>
      <c r="N68" s="8">
        <v>819</v>
      </c>
      <c r="O68" s="8">
        <v>865.43909628458994</v>
      </c>
      <c r="P68" s="8">
        <v>864</v>
      </c>
      <c r="Q68" s="8">
        <v>1118</v>
      </c>
      <c r="R68" s="8">
        <v>1024</v>
      </c>
      <c r="S68" s="8">
        <v>668</v>
      </c>
      <c r="T68" s="8">
        <v>599</v>
      </c>
      <c r="U68" s="8">
        <v>634</v>
      </c>
      <c r="V68" s="8">
        <v>663</v>
      </c>
      <c r="W68" s="8">
        <v>652</v>
      </c>
      <c r="X68" s="8">
        <v>817</v>
      </c>
      <c r="Y68" s="8">
        <v>875</v>
      </c>
      <c r="Z68" s="8">
        <v>981</v>
      </c>
      <c r="AA68" s="8">
        <v>1082</v>
      </c>
      <c r="AB68" s="8">
        <v>999</v>
      </c>
      <c r="AC68" s="8">
        <v>1426</v>
      </c>
      <c r="AD68" s="8">
        <v>1211</v>
      </c>
      <c r="AE68" s="8">
        <v>1055</v>
      </c>
      <c r="AF68" s="8">
        <v>1016</v>
      </c>
      <c r="AG68" s="8">
        <v>1149</v>
      </c>
      <c r="AH68" s="8">
        <v>1073</v>
      </c>
      <c r="AI68" s="8">
        <v>1035</v>
      </c>
      <c r="AJ68" s="8">
        <v>1033</v>
      </c>
      <c r="AK68" s="8">
        <v>1029</v>
      </c>
      <c r="AL68" s="8">
        <v>1239</v>
      </c>
      <c r="AM68" s="8">
        <v>1170</v>
      </c>
      <c r="AN68" s="8">
        <v>1166</v>
      </c>
      <c r="AO68" s="8">
        <v>1546</v>
      </c>
      <c r="AP68" s="8">
        <v>1288</v>
      </c>
      <c r="AQ68" s="8">
        <v>970</v>
      </c>
      <c r="AR68" s="8">
        <v>1046</v>
      </c>
      <c r="AS68" s="8">
        <v>1052</v>
      </c>
      <c r="AT68" s="8">
        <v>948</v>
      </c>
      <c r="AU68" s="8">
        <v>967</v>
      </c>
      <c r="AV68" s="8">
        <v>858</v>
      </c>
      <c r="AW68" s="8">
        <v>897</v>
      </c>
      <c r="AX68" s="8">
        <v>1028</v>
      </c>
      <c r="AY68" s="8">
        <v>1106</v>
      </c>
      <c r="AZ68" s="8">
        <v>1066</v>
      </c>
      <c r="BA68" s="46">
        <v>1442</v>
      </c>
      <c r="BB68" s="46">
        <v>1155</v>
      </c>
      <c r="BC68" s="46">
        <v>773</v>
      </c>
      <c r="BD68" s="46">
        <v>995</v>
      </c>
      <c r="BE68" s="46">
        <v>1027</v>
      </c>
      <c r="BF68" s="46">
        <v>1194</v>
      </c>
      <c r="BG68" s="46">
        <v>1023</v>
      </c>
      <c r="BH68" s="46">
        <v>886</v>
      </c>
      <c r="BI68" s="46">
        <v>964</v>
      </c>
      <c r="BJ68" s="46">
        <v>1090</v>
      </c>
      <c r="BK68" s="46">
        <v>1035</v>
      </c>
      <c r="BL68" s="46">
        <v>1179</v>
      </c>
      <c r="BM68" s="46">
        <v>1460</v>
      </c>
      <c r="BN68" s="46">
        <v>1060</v>
      </c>
      <c r="BO68" s="46">
        <v>1118</v>
      </c>
      <c r="BP68" s="46">
        <v>1218</v>
      </c>
      <c r="BQ68" s="46">
        <v>1229</v>
      </c>
      <c r="BR68" s="46">
        <v>1321</v>
      </c>
      <c r="BS68" s="46">
        <v>1067</v>
      </c>
      <c r="BT68" s="46">
        <v>1044</v>
      </c>
      <c r="BU68" s="46">
        <v>1260</v>
      </c>
      <c r="BV68" s="46">
        <v>1400</v>
      </c>
      <c r="BW68" s="46">
        <v>1257</v>
      </c>
      <c r="BX68" s="46">
        <v>1349</v>
      </c>
      <c r="BY68" s="46">
        <v>1511</v>
      </c>
      <c r="BZ68" s="46">
        <v>1306</v>
      </c>
      <c r="CA68" s="46">
        <v>1115</v>
      </c>
      <c r="CB68" s="46">
        <v>1134</v>
      </c>
      <c r="CC68" s="46">
        <v>1364</v>
      </c>
      <c r="CD68" s="46">
        <v>1333</v>
      </c>
      <c r="CE68" s="46">
        <v>1161</v>
      </c>
      <c r="CF68" s="46">
        <v>1287</v>
      </c>
      <c r="CG68" s="23"/>
      <c r="CH68" s="23"/>
      <c r="CI68" s="23"/>
      <c r="CJ68" s="23"/>
      <c r="CK68" s="23"/>
      <c r="CL68" s="23"/>
      <c r="CM68" s="23"/>
      <c r="CN68" s="23"/>
      <c r="CO68" s="23"/>
      <c r="CP68" s="23"/>
    </row>
    <row r="69" spans="2:94" s="8" customFormat="1" ht="16.5" customHeight="1" x14ac:dyDescent="0.25"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</row>
    <row r="70" spans="2:94" s="11" customFormat="1" ht="16.5" hidden="1" customHeight="1" x14ac:dyDescent="0.25">
      <c r="B70" s="61" t="s">
        <v>90</v>
      </c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</row>
    <row r="71" spans="2:94" s="8" customFormat="1" ht="16.5" hidden="1" customHeight="1" x14ac:dyDescent="0.25">
      <c r="C71" s="8" t="s">
        <v>56</v>
      </c>
      <c r="D71" s="46">
        <v>73</v>
      </c>
      <c r="E71" s="46">
        <v>87</v>
      </c>
      <c r="F71" s="46">
        <v>59</v>
      </c>
      <c r="G71" s="46">
        <v>66</v>
      </c>
      <c r="H71" s="46">
        <v>59</v>
      </c>
      <c r="I71" s="46">
        <v>49</v>
      </c>
      <c r="J71" s="46">
        <v>52</v>
      </c>
      <c r="K71" s="46">
        <v>49</v>
      </c>
      <c r="L71" s="46">
        <v>53</v>
      </c>
      <c r="M71" s="46">
        <v>45</v>
      </c>
      <c r="N71" s="46">
        <v>54</v>
      </c>
      <c r="O71" s="46">
        <v>48</v>
      </c>
      <c r="P71" s="46">
        <v>65</v>
      </c>
      <c r="Q71" s="46">
        <v>71</v>
      </c>
      <c r="R71" s="46">
        <v>57</v>
      </c>
      <c r="S71" s="46">
        <v>33</v>
      </c>
      <c r="T71" s="46">
        <v>36</v>
      </c>
      <c r="U71" s="46">
        <v>41</v>
      </c>
      <c r="V71" s="46">
        <v>28</v>
      </c>
      <c r="W71" s="46">
        <v>33</v>
      </c>
      <c r="X71" s="46">
        <v>36</v>
      </c>
      <c r="Y71" s="46">
        <v>39</v>
      </c>
      <c r="Z71" s="46">
        <v>58</v>
      </c>
      <c r="AA71" s="46">
        <v>80</v>
      </c>
      <c r="AB71" s="46">
        <v>69</v>
      </c>
      <c r="AC71" s="46">
        <v>86</v>
      </c>
      <c r="AD71" s="46">
        <v>75</v>
      </c>
      <c r="AE71" s="46">
        <v>57</v>
      </c>
      <c r="AF71" s="46">
        <v>56</v>
      </c>
      <c r="AG71" s="46">
        <v>69</v>
      </c>
      <c r="AH71" s="46">
        <v>61</v>
      </c>
      <c r="AI71" s="46">
        <v>61</v>
      </c>
      <c r="AJ71" s="46">
        <v>66</v>
      </c>
      <c r="AK71" s="46">
        <v>59</v>
      </c>
      <c r="AL71" s="46">
        <v>59</v>
      </c>
      <c r="AM71" s="46">
        <v>56</v>
      </c>
      <c r="AN71" s="8">
        <v>65</v>
      </c>
      <c r="AO71" s="8">
        <v>79</v>
      </c>
      <c r="AP71" s="46">
        <v>59</v>
      </c>
      <c r="AQ71" s="46">
        <v>56</v>
      </c>
      <c r="AR71" s="46">
        <v>42</v>
      </c>
      <c r="AS71" s="46">
        <v>55</v>
      </c>
      <c r="AT71" s="46">
        <v>34</v>
      </c>
      <c r="AU71" s="46">
        <v>52</v>
      </c>
      <c r="AV71" s="46">
        <v>41</v>
      </c>
      <c r="AW71" s="46">
        <v>35</v>
      </c>
      <c r="AX71" s="46">
        <v>46</v>
      </c>
      <c r="AY71" s="46">
        <v>57</v>
      </c>
      <c r="AZ71" s="46">
        <v>60</v>
      </c>
      <c r="BA71" s="46">
        <v>115</v>
      </c>
      <c r="BB71" s="46">
        <v>135</v>
      </c>
      <c r="BC71" s="46">
        <v>82</v>
      </c>
      <c r="BD71" s="46">
        <v>91</v>
      </c>
      <c r="BE71" s="46">
        <v>87</v>
      </c>
      <c r="BF71" s="46">
        <v>96</v>
      </c>
      <c r="BG71" s="46">
        <v>96</v>
      </c>
      <c r="BH71" s="46">
        <v>101</v>
      </c>
      <c r="BI71" s="46">
        <v>101</v>
      </c>
      <c r="BJ71" s="46">
        <v>100</v>
      </c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23"/>
      <c r="CH71" s="23"/>
      <c r="CI71" s="23"/>
      <c r="CJ71" s="23"/>
      <c r="CK71" s="23"/>
      <c r="CL71" s="23"/>
      <c r="CM71" s="23"/>
      <c r="CN71" s="23"/>
      <c r="CO71" s="23"/>
      <c r="CP71" s="23"/>
    </row>
    <row r="72" spans="2:94" s="8" customFormat="1" ht="16.5" hidden="1" customHeight="1" x14ac:dyDescent="0.25">
      <c r="C72" s="8" t="s">
        <v>89</v>
      </c>
      <c r="D72" s="46">
        <v>522</v>
      </c>
      <c r="E72" s="46">
        <v>432</v>
      </c>
      <c r="F72" s="46">
        <v>352</v>
      </c>
      <c r="G72" s="46">
        <v>302</v>
      </c>
      <c r="H72" s="46">
        <v>351</v>
      </c>
      <c r="I72" s="46">
        <v>289</v>
      </c>
      <c r="J72" s="46">
        <v>369</v>
      </c>
      <c r="K72" s="46">
        <v>306</v>
      </c>
      <c r="L72" s="46">
        <v>272</v>
      </c>
      <c r="M72" s="46">
        <v>397</v>
      </c>
      <c r="N72" s="46">
        <v>388</v>
      </c>
      <c r="O72" s="46">
        <v>365</v>
      </c>
      <c r="P72" s="46">
        <v>438</v>
      </c>
      <c r="Q72" s="46">
        <v>393</v>
      </c>
      <c r="R72" s="46">
        <v>487</v>
      </c>
      <c r="S72" s="46">
        <v>412</v>
      </c>
      <c r="T72" s="46">
        <v>294</v>
      </c>
      <c r="U72" s="46">
        <v>357</v>
      </c>
      <c r="V72" s="46">
        <v>309</v>
      </c>
      <c r="W72" s="46">
        <v>285</v>
      </c>
      <c r="X72" s="46">
        <v>298</v>
      </c>
      <c r="Y72" s="46">
        <v>333</v>
      </c>
      <c r="Z72" s="46">
        <v>559</v>
      </c>
      <c r="AA72" s="46">
        <v>595</v>
      </c>
      <c r="AB72" s="46">
        <v>463</v>
      </c>
      <c r="AC72" s="46">
        <v>585</v>
      </c>
      <c r="AD72" s="46">
        <v>551</v>
      </c>
      <c r="AE72" s="46">
        <v>398</v>
      </c>
      <c r="AF72" s="46">
        <v>345</v>
      </c>
      <c r="AG72" s="46">
        <v>378</v>
      </c>
      <c r="AH72" s="46">
        <v>374</v>
      </c>
      <c r="AI72" s="46">
        <v>391</v>
      </c>
      <c r="AJ72" s="46">
        <v>372</v>
      </c>
      <c r="AK72" s="46">
        <v>447</v>
      </c>
      <c r="AL72" s="46">
        <v>585</v>
      </c>
      <c r="AM72" s="46">
        <v>477</v>
      </c>
      <c r="AN72" s="8">
        <v>459</v>
      </c>
      <c r="AO72" s="8">
        <v>446</v>
      </c>
      <c r="AP72" s="46">
        <v>437</v>
      </c>
      <c r="AQ72" s="46">
        <v>286</v>
      </c>
      <c r="AR72" s="46">
        <v>386</v>
      </c>
      <c r="AS72" s="46">
        <v>371</v>
      </c>
      <c r="AT72" s="46">
        <v>279</v>
      </c>
      <c r="AU72" s="46">
        <v>316</v>
      </c>
      <c r="AV72" s="46">
        <v>287</v>
      </c>
      <c r="AW72" s="46">
        <v>430</v>
      </c>
      <c r="AX72" s="46">
        <v>364</v>
      </c>
      <c r="AY72" s="46">
        <v>363</v>
      </c>
      <c r="AZ72" s="46">
        <v>372</v>
      </c>
      <c r="BA72" s="46">
        <v>511</v>
      </c>
      <c r="BB72" s="46">
        <v>466</v>
      </c>
      <c r="BC72" s="46">
        <v>316</v>
      </c>
      <c r="BD72" s="46">
        <v>352</v>
      </c>
      <c r="BE72" s="46">
        <v>365</v>
      </c>
      <c r="BF72" s="46">
        <v>354</v>
      </c>
      <c r="BG72" s="46">
        <v>362</v>
      </c>
      <c r="BH72" s="46">
        <v>377</v>
      </c>
      <c r="BI72" s="46">
        <v>684</v>
      </c>
      <c r="BJ72" s="46">
        <v>512</v>
      </c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23"/>
      <c r="CH72" s="23"/>
      <c r="CI72" s="23"/>
      <c r="CJ72" s="23"/>
      <c r="CK72" s="23"/>
      <c r="CL72" s="23"/>
      <c r="CM72" s="23"/>
      <c r="CN72" s="23"/>
      <c r="CO72" s="23"/>
      <c r="CP72" s="23"/>
    </row>
    <row r="73" spans="2:94" s="8" customFormat="1" ht="16.5" hidden="1" customHeight="1" x14ac:dyDescent="0.25"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CG73" s="23"/>
      <c r="CH73" s="23"/>
      <c r="CI73" s="23"/>
      <c r="CJ73" s="23"/>
      <c r="CK73" s="23"/>
      <c r="CL73" s="23"/>
      <c r="CM73" s="23"/>
      <c r="CN73" s="23"/>
      <c r="CO73" s="23"/>
      <c r="CP73" s="23"/>
    </row>
    <row r="74" spans="2:94" s="11" customFormat="1" ht="16.5" customHeight="1" x14ac:dyDescent="0.25">
      <c r="B74" s="61" t="s">
        <v>35</v>
      </c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20"/>
      <c r="CH74" s="20"/>
      <c r="CI74" s="20"/>
      <c r="CJ74" s="20"/>
      <c r="CK74" s="20"/>
      <c r="CL74" s="20"/>
      <c r="CM74" s="20"/>
      <c r="CN74" s="20"/>
      <c r="CO74" s="20"/>
      <c r="CP74" s="20"/>
    </row>
    <row r="75" spans="2:94" s="8" customFormat="1" ht="16.5" customHeight="1" x14ac:dyDescent="0.25">
      <c r="C75" s="8" t="s">
        <v>56</v>
      </c>
      <c r="D75" s="46">
        <v>716</v>
      </c>
      <c r="E75" s="46">
        <v>885</v>
      </c>
      <c r="F75" s="46">
        <v>904</v>
      </c>
      <c r="G75" s="46">
        <v>763</v>
      </c>
      <c r="H75" s="46">
        <v>943</v>
      </c>
      <c r="I75" s="46">
        <v>835</v>
      </c>
      <c r="J75" s="46">
        <v>830</v>
      </c>
      <c r="K75" s="46">
        <v>675</v>
      </c>
      <c r="L75" s="46">
        <v>748</v>
      </c>
      <c r="M75" s="46">
        <v>811</v>
      </c>
      <c r="N75" s="46">
        <v>894</v>
      </c>
      <c r="O75" s="46">
        <v>882</v>
      </c>
      <c r="P75" s="46">
        <v>1195</v>
      </c>
      <c r="Q75" s="46">
        <v>1272</v>
      </c>
      <c r="R75" s="46">
        <v>1189</v>
      </c>
      <c r="S75" s="46">
        <v>856</v>
      </c>
      <c r="T75" s="46">
        <v>813</v>
      </c>
      <c r="U75" s="46">
        <v>836</v>
      </c>
      <c r="V75" s="46">
        <v>802</v>
      </c>
      <c r="W75" s="46">
        <v>873</v>
      </c>
      <c r="X75" s="46">
        <v>1228</v>
      </c>
      <c r="Y75" s="46">
        <v>1164</v>
      </c>
      <c r="Z75" s="46">
        <v>1996</v>
      </c>
      <c r="AA75" s="46">
        <v>1341</v>
      </c>
      <c r="AB75" s="46">
        <v>1260.59097488</v>
      </c>
      <c r="AC75" s="46">
        <v>1453.1055639900001</v>
      </c>
      <c r="AD75" s="46">
        <v>1316.6943138900001</v>
      </c>
      <c r="AE75" s="46">
        <v>1026.1272219800001</v>
      </c>
      <c r="AF75" s="46">
        <v>942.24896691000004</v>
      </c>
      <c r="AG75" s="46">
        <v>955.29169007999997</v>
      </c>
      <c r="AH75" s="46">
        <v>867.50374977000001</v>
      </c>
      <c r="AI75" s="46">
        <v>790.80297593</v>
      </c>
      <c r="AJ75" s="46">
        <v>818.04515567999999</v>
      </c>
      <c r="AK75" s="46">
        <v>808</v>
      </c>
      <c r="AL75" s="46">
        <v>967</v>
      </c>
      <c r="AM75" s="46">
        <v>817</v>
      </c>
      <c r="AN75" s="8">
        <v>981</v>
      </c>
      <c r="AO75" s="8">
        <v>1042</v>
      </c>
      <c r="AP75" s="46">
        <v>898</v>
      </c>
      <c r="AQ75" s="46">
        <v>635</v>
      </c>
      <c r="AR75" s="46">
        <v>598</v>
      </c>
      <c r="AS75" s="46">
        <v>502</v>
      </c>
      <c r="AT75" s="46">
        <v>411</v>
      </c>
      <c r="AU75" s="46">
        <v>453</v>
      </c>
      <c r="AV75" s="46">
        <v>417</v>
      </c>
      <c r="AW75" s="46">
        <v>404</v>
      </c>
      <c r="AX75" s="46">
        <v>524</v>
      </c>
      <c r="AY75" s="46">
        <v>631</v>
      </c>
      <c r="AZ75" s="46">
        <v>664</v>
      </c>
      <c r="BA75" s="46">
        <v>832</v>
      </c>
      <c r="BB75" s="46">
        <v>793</v>
      </c>
      <c r="BC75" s="46">
        <v>519</v>
      </c>
      <c r="BD75" s="46">
        <v>593</v>
      </c>
      <c r="BE75" s="46">
        <v>630</v>
      </c>
      <c r="BF75" s="46">
        <v>488</v>
      </c>
      <c r="BG75" s="46">
        <v>513</v>
      </c>
      <c r="BH75" s="46">
        <v>502</v>
      </c>
      <c r="BI75" s="46">
        <v>511</v>
      </c>
      <c r="BJ75" s="46">
        <v>624</v>
      </c>
      <c r="BK75" s="46">
        <v>601</v>
      </c>
      <c r="BL75" s="46">
        <v>743</v>
      </c>
      <c r="BM75" s="46">
        <v>910</v>
      </c>
      <c r="BN75" s="46">
        <v>704</v>
      </c>
      <c r="BO75" s="46">
        <v>692</v>
      </c>
      <c r="BP75" s="46">
        <v>679</v>
      </c>
      <c r="BQ75" s="46">
        <v>771</v>
      </c>
      <c r="BR75" s="46">
        <v>674</v>
      </c>
      <c r="BS75" s="46">
        <v>573</v>
      </c>
      <c r="BT75" s="46">
        <v>565</v>
      </c>
      <c r="BU75" s="46">
        <v>662</v>
      </c>
      <c r="BV75" s="46">
        <v>783</v>
      </c>
      <c r="BW75" s="46">
        <v>743</v>
      </c>
      <c r="BX75" s="46">
        <v>862</v>
      </c>
      <c r="BY75" s="46">
        <v>958</v>
      </c>
      <c r="BZ75" s="46">
        <v>817</v>
      </c>
      <c r="CA75" s="46">
        <v>703</v>
      </c>
      <c r="CB75" s="46">
        <v>738</v>
      </c>
      <c r="CC75" s="46">
        <v>663</v>
      </c>
      <c r="CD75" s="46">
        <v>803</v>
      </c>
      <c r="CE75" s="46">
        <v>660</v>
      </c>
      <c r="CF75" s="46">
        <v>830</v>
      </c>
      <c r="CG75" s="23"/>
      <c r="CH75" s="23"/>
      <c r="CI75" s="23"/>
      <c r="CJ75" s="23"/>
      <c r="CK75" s="23"/>
      <c r="CL75" s="23"/>
      <c r="CM75" s="23"/>
      <c r="CN75" s="23"/>
      <c r="CO75" s="23"/>
      <c r="CP75" s="23"/>
    </row>
    <row r="76" spans="2:94" s="8" customFormat="1" ht="16.5" customHeight="1" x14ac:dyDescent="0.25">
      <c r="C76" s="8" t="s">
        <v>57</v>
      </c>
      <c r="D76" s="46">
        <v>488.81816240000006</v>
      </c>
      <c r="E76" s="46">
        <v>611.32364884000003</v>
      </c>
      <c r="F76" s="46">
        <v>626.88077429999998</v>
      </c>
      <c r="G76" s="46">
        <v>547.32283784000003</v>
      </c>
      <c r="H76" s="46">
        <v>681.23235632000001</v>
      </c>
      <c r="I76" s="46">
        <v>587.04876349000006</v>
      </c>
      <c r="J76" s="46">
        <v>595.95698995999999</v>
      </c>
      <c r="K76" s="46">
        <v>480.07289193000003</v>
      </c>
      <c r="L76" s="46">
        <v>510.19032608999999</v>
      </c>
      <c r="M76" s="46">
        <v>566.21367432999989</v>
      </c>
      <c r="N76" s="46">
        <v>552.92143037000005</v>
      </c>
      <c r="O76" s="46">
        <v>567.70195188000002</v>
      </c>
      <c r="P76" s="46">
        <v>702.93229582000004</v>
      </c>
      <c r="Q76" s="46">
        <v>802.00480055000003</v>
      </c>
      <c r="R76" s="46">
        <v>631.52395767999997</v>
      </c>
      <c r="S76" s="46">
        <v>475.52629767000002</v>
      </c>
      <c r="T76" s="46">
        <v>560.30100722999998</v>
      </c>
      <c r="U76" s="46">
        <v>560.03390586</v>
      </c>
      <c r="V76" s="46">
        <v>552.64600280000002</v>
      </c>
      <c r="W76" s="46">
        <v>533.57788440999991</v>
      </c>
      <c r="X76" s="46">
        <v>602.33757114000014</v>
      </c>
      <c r="Y76" s="46">
        <v>749.73506309499987</v>
      </c>
      <c r="Z76" s="46">
        <v>937.85402736000003</v>
      </c>
      <c r="AA76" s="46">
        <v>899.22188571000004</v>
      </c>
      <c r="AB76" s="46">
        <v>1086</v>
      </c>
      <c r="AC76" s="46">
        <v>1226</v>
      </c>
      <c r="AD76" s="46">
        <v>1092</v>
      </c>
      <c r="AE76" s="46">
        <v>863</v>
      </c>
      <c r="AF76" s="46">
        <v>807</v>
      </c>
      <c r="AG76" s="46">
        <v>810</v>
      </c>
      <c r="AH76" s="46">
        <v>731</v>
      </c>
      <c r="AI76" s="46">
        <v>666</v>
      </c>
      <c r="AJ76" s="46">
        <v>696</v>
      </c>
      <c r="AK76" s="46">
        <v>692</v>
      </c>
      <c r="AL76" s="46">
        <v>830</v>
      </c>
      <c r="AM76" s="46">
        <v>707</v>
      </c>
      <c r="AN76" s="8">
        <v>846</v>
      </c>
      <c r="AO76" s="8">
        <v>895</v>
      </c>
      <c r="AP76" s="46">
        <v>749</v>
      </c>
      <c r="AQ76" s="46">
        <v>565</v>
      </c>
      <c r="AR76" s="46">
        <v>534</v>
      </c>
      <c r="AS76" s="46">
        <v>419</v>
      </c>
      <c r="AT76" s="46">
        <v>349</v>
      </c>
      <c r="AU76" s="46">
        <v>385</v>
      </c>
      <c r="AV76" s="46">
        <v>327</v>
      </c>
      <c r="AW76" s="46">
        <v>342</v>
      </c>
      <c r="AX76" s="46">
        <v>459</v>
      </c>
      <c r="AY76" s="46">
        <v>551</v>
      </c>
      <c r="AZ76" s="46">
        <v>566</v>
      </c>
      <c r="BA76" s="46">
        <v>717</v>
      </c>
      <c r="BB76" s="46">
        <v>671</v>
      </c>
      <c r="BC76" s="46">
        <v>438</v>
      </c>
      <c r="BD76" s="46">
        <v>473</v>
      </c>
      <c r="BE76" s="46">
        <v>547</v>
      </c>
      <c r="BF76" s="46">
        <v>401</v>
      </c>
      <c r="BG76" s="46">
        <v>438</v>
      </c>
      <c r="BH76" s="46">
        <v>384</v>
      </c>
      <c r="BI76" s="46">
        <v>422</v>
      </c>
      <c r="BJ76" s="46">
        <v>478</v>
      </c>
      <c r="BK76" s="46">
        <v>482</v>
      </c>
      <c r="BL76" s="46">
        <v>619</v>
      </c>
      <c r="BM76" s="46">
        <v>711</v>
      </c>
      <c r="BN76" s="46">
        <v>555</v>
      </c>
      <c r="BO76" s="46">
        <v>556</v>
      </c>
      <c r="BP76" s="46">
        <v>536</v>
      </c>
      <c r="BQ76" s="46">
        <v>632</v>
      </c>
      <c r="BR76" s="46">
        <v>532</v>
      </c>
      <c r="BS76" s="46">
        <v>456</v>
      </c>
      <c r="BT76" s="46">
        <v>455</v>
      </c>
      <c r="BU76" s="46">
        <v>542</v>
      </c>
      <c r="BV76" s="46">
        <v>590</v>
      </c>
      <c r="BW76" s="46">
        <v>586</v>
      </c>
      <c r="BX76" s="46">
        <v>708</v>
      </c>
      <c r="BY76" s="46">
        <v>747</v>
      </c>
      <c r="BZ76" s="46">
        <v>635</v>
      </c>
      <c r="CA76" s="46">
        <v>536</v>
      </c>
      <c r="CB76" s="46">
        <v>625</v>
      </c>
      <c r="CC76" s="46">
        <v>550</v>
      </c>
      <c r="CD76" s="46">
        <v>649</v>
      </c>
      <c r="CE76" s="46">
        <v>546</v>
      </c>
      <c r="CF76" s="46">
        <v>658</v>
      </c>
      <c r="CG76" s="23"/>
      <c r="CH76" s="23"/>
      <c r="CI76" s="23"/>
      <c r="CJ76" s="23"/>
      <c r="CK76" s="23"/>
      <c r="CL76" s="23"/>
      <c r="CM76" s="23"/>
      <c r="CN76" s="23"/>
      <c r="CO76" s="23"/>
      <c r="CP76" s="23"/>
    </row>
    <row r="77" spans="2:94" s="8" customFormat="1" ht="16.5" customHeight="1" x14ac:dyDescent="0.25"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23"/>
      <c r="CH77" s="23"/>
      <c r="CI77" s="23"/>
      <c r="CJ77" s="23"/>
      <c r="CK77" s="23"/>
      <c r="CL77" s="23"/>
      <c r="CM77" s="23"/>
      <c r="CN77" s="23"/>
      <c r="CO77" s="23"/>
      <c r="CP77" s="23"/>
    </row>
    <row r="78" spans="2:94" s="11" customFormat="1" ht="16.5" customHeight="1" x14ac:dyDescent="0.25">
      <c r="B78" s="61" t="s">
        <v>47</v>
      </c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20"/>
      <c r="CH78" s="20"/>
      <c r="CI78" s="20"/>
      <c r="CJ78" s="20"/>
      <c r="CK78" s="20"/>
      <c r="CL78" s="20"/>
      <c r="CM78" s="20"/>
      <c r="CN78" s="20"/>
      <c r="CO78" s="20"/>
      <c r="CP78" s="20"/>
    </row>
    <row r="79" spans="2:94" s="8" customFormat="1" ht="16.5" customHeight="1" x14ac:dyDescent="0.25">
      <c r="C79" s="8" t="s">
        <v>56</v>
      </c>
      <c r="D79" s="46">
        <f t="shared" ref="D79:AI79" si="67">+D67+D71+D75</f>
        <v>1532</v>
      </c>
      <c r="E79" s="46">
        <f t="shared" si="67"/>
        <v>1848</v>
      </c>
      <c r="F79" s="46">
        <f t="shared" si="67"/>
        <v>1694</v>
      </c>
      <c r="G79" s="46">
        <f t="shared" si="67"/>
        <v>1481</v>
      </c>
      <c r="H79" s="46">
        <f t="shared" si="67"/>
        <v>1743</v>
      </c>
      <c r="I79" s="46">
        <f t="shared" si="67"/>
        <v>1536</v>
      </c>
      <c r="J79" s="46">
        <f t="shared" si="67"/>
        <v>1653</v>
      </c>
      <c r="K79" s="46">
        <f t="shared" si="67"/>
        <v>1380</v>
      </c>
      <c r="L79" s="46">
        <f t="shared" si="67"/>
        <v>1451</v>
      </c>
      <c r="M79" s="46">
        <f t="shared" si="67"/>
        <v>1585</v>
      </c>
      <c r="N79" s="46">
        <f t="shared" si="67"/>
        <v>1675</v>
      </c>
      <c r="O79" s="46">
        <f t="shared" si="67"/>
        <v>1725</v>
      </c>
      <c r="P79" s="46">
        <f t="shared" si="67"/>
        <v>2061</v>
      </c>
      <c r="Q79" s="46">
        <f t="shared" si="67"/>
        <v>2338</v>
      </c>
      <c r="R79" s="46">
        <f t="shared" si="67"/>
        <v>2136</v>
      </c>
      <c r="S79" s="46">
        <f t="shared" si="67"/>
        <v>1492</v>
      </c>
      <c r="T79" s="46">
        <f t="shared" si="67"/>
        <v>1417</v>
      </c>
      <c r="U79" s="46">
        <f t="shared" si="67"/>
        <v>1486</v>
      </c>
      <c r="V79" s="46">
        <f t="shared" si="67"/>
        <v>1448</v>
      </c>
      <c r="W79" s="46">
        <f t="shared" si="67"/>
        <v>1532</v>
      </c>
      <c r="X79" s="46">
        <f t="shared" si="67"/>
        <v>1969</v>
      </c>
      <c r="Y79" s="46">
        <f t="shared" si="67"/>
        <v>1933</v>
      </c>
      <c r="Z79" s="46">
        <f t="shared" si="67"/>
        <v>2948</v>
      </c>
      <c r="AA79" s="46">
        <f t="shared" si="67"/>
        <v>2369</v>
      </c>
      <c r="AB79" s="46">
        <f t="shared" si="67"/>
        <v>2310.59097488</v>
      </c>
      <c r="AC79" s="46">
        <f t="shared" si="67"/>
        <v>2793.1055639900001</v>
      </c>
      <c r="AD79" s="46">
        <f t="shared" si="67"/>
        <v>2507.6943138900001</v>
      </c>
      <c r="AE79" s="46">
        <f t="shared" si="67"/>
        <v>2014.1272219800001</v>
      </c>
      <c r="AF79" s="46">
        <f t="shared" si="67"/>
        <v>1881.24896691</v>
      </c>
      <c r="AG79" s="46">
        <f t="shared" si="67"/>
        <v>2004.2916900800001</v>
      </c>
      <c r="AH79" s="46">
        <f t="shared" si="67"/>
        <v>1851.50374977</v>
      </c>
      <c r="AI79" s="46">
        <f t="shared" si="67"/>
        <v>1725.80297593</v>
      </c>
      <c r="AJ79" s="46">
        <f t="shared" ref="AJ79:BJ79" si="68">+AJ67+AJ71+AJ75</f>
        <v>1828.0451556799999</v>
      </c>
      <c r="AK79" s="46">
        <f t="shared" si="68"/>
        <v>1754</v>
      </c>
      <c r="AL79" s="46">
        <f t="shared" si="68"/>
        <v>2105</v>
      </c>
      <c r="AM79" s="46">
        <f t="shared" si="68"/>
        <v>1867</v>
      </c>
      <c r="AN79" s="46">
        <f t="shared" si="68"/>
        <v>2344</v>
      </c>
      <c r="AO79" s="46">
        <f t="shared" si="68"/>
        <v>2571</v>
      </c>
      <c r="AP79" s="46">
        <f t="shared" si="68"/>
        <v>2111</v>
      </c>
      <c r="AQ79" s="46">
        <f t="shared" si="68"/>
        <v>1543</v>
      </c>
      <c r="AR79" s="46">
        <f t="shared" si="68"/>
        <v>1542</v>
      </c>
      <c r="AS79" s="46">
        <f t="shared" si="68"/>
        <v>1393</v>
      </c>
      <c r="AT79" s="46">
        <f t="shared" si="68"/>
        <v>1085</v>
      </c>
      <c r="AU79" s="46">
        <f t="shared" si="68"/>
        <v>1233</v>
      </c>
      <c r="AV79" s="46">
        <f t="shared" si="68"/>
        <v>1060</v>
      </c>
      <c r="AW79" s="46">
        <f t="shared" si="68"/>
        <v>1042</v>
      </c>
      <c r="AX79" s="46">
        <f t="shared" si="68"/>
        <v>1331</v>
      </c>
      <c r="AY79" s="46">
        <f t="shared" si="68"/>
        <v>1449</v>
      </c>
      <c r="AZ79" s="46">
        <f t="shared" si="68"/>
        <v>1668</v>
      </c>
      <c r="BA79" s="46">
        <f t="shared" si="68"/>
        <v>2066</v>
      </c>
      <c r="BB79" s="46">
        <f t="shared" si="68"/>
        <v>1886</v>
      </c>
      <c r="BC79" s="46">
        <f t="shared" si="68"/>
        <v>1320</v>
      </c>
      <c r="BD79" s="46">
        <f t="shared" si="68"/>
        <v>1590</v>
      </c>
      <c r="BE79" s="46">
        <f t="shared" si="68"/>
        <v>1673</v>
      </c>
      <c r="BF79" s="46">
        <f t="shared" si="68"/>
        <v>1646</v>
      </c>
      <c r="BG79" s="46">
        <f t="shared" si="68"/>
        <v>1514</v>
      </c>
      <c r="BH79" s="46">
        <f t="shared" si="68"/>
        <v>1323</v>
      </c>
      <c r="BI79" s="46">
        <f t="shared" si="68"/>
        <v>1385</v>
      </c>
      <c r="BJ79" s="46">
        <f t="shared" si="68"/>
        <v>1635</v>
      </c>
      <c r="BK79" s="46">
        <f t="shared" ref="BK79:CC79" si="69">+BK75+BK67</f>
        <v>1545</v>
      </c>
      <c r="BL79" s="46">
        <f t="shared" si="69"/>
        <v>1987</v>
      </c>
      <c r="BM79" s="46">
        <f t="shared" si="69"/>
        <v>2387</v>
      </c>
      <c r="BN79" s="46">
        <f t="shared" si="69"/>
        <v>1780</v>
      </c>
      <c r="BO79" s="46">
        <f t="shared" si="69"/>
        <v>1795</v>
      </c>
      <c r="BP79" s="46">
        <f t="shared" si="69"/>
        <v>1939</v>
      </c>
      <c r="BQ79" s="46">
        <f t="shared" si="69"/>
        <v>2622</v>
      </c>
      <c r="BR79" s="46">
        <f t="shared" si="69"/>
        <v>1964</v>
      </c>
      <c r="BS79" s="46">
        <f t="shared" si="69"/>
        <v>1611</v>
      </c>
      <c r="BT79" s="46">
        <f t="shared" si="69"/>
        <v>1538</v>
      </c>
      <c r="BU79" s="46">
        <f t="shared" si="69"/>
        <v>1974</v>
      </c>
      <c r="BV79" s="46">
        <f t="shared" si="69"/>
        <v>2061</v>
      </c>
      <c r="BW79" s="46">
        <f t="shared" si="69"/>
        <v>1967</v>
      </c>
      <c r="BX79" s="46">
        <f t="shared" si="69"/>
        <v>2641</v>
      </c>
      <c r="BY79" s="46">
        <f t="shared" si="69"/>
        <v>2773</v>
      </c>
      <c r="BZ79" s="46">
        <f t="shared" si="69"/>
        <v>2130</v>
      </c>
      <c r="CA79" s="46">
        <f t="shared" si="69"/>
        <v>2014</v>
      </c>
      <c r="CB79" s="46">
        <f t="shared" si="69"/>
        <v>1983</v>
      </c>
      <c r="CC79" s="46">
        <f t="shared" si="69"/>
        <v>1882</v>
      </c>
      <c r="CD79" s="46">
        <f t="shared" ref="CD79:CE79" si="70">+CD75+CD67</f>
        <v>2136</v>
      </c>
      <c r="CE79" s="46">
        <f t="shared" si="70"/>
        <v>1857</v>
      </c>
      <c r="CF79" s="46">
        <f t="shared" ref="CF79" si="71">+CF75+CF67</f>
        <v>2184</v>
      </c>
      <c r="CG79" s="23"/>
      <c r="CH79" s="23"/>
      <c r="CI79" s="23"/>
      <c r="CJ79" s="23"/>
      <c r="CK79" s="23"/>
      <c r="CL79" s="23"/>
      <c r="CM79" s="23"/>
      <c r="CN79" s="23"/>
      <c r="CO79" s="23"/>
      <c r="CP79" s="23"/>
    </row>
    <row r="80" spans="2:94" s="8" customFormat="1" ht="16.5" customHeight="1" x14ac:dyDescent="0.25">
      <c r="C80" s="8" t="s">
        <v>58</v>
      </c>
      <c r="D80" s="46">
        <v>1261</v>
      </c>
      <c r="E80" s="46">
        <v>1387</v>
      </c>
      <c r="F80" s="46">
        <v>1125</v>
      </c>
      <c r="G80" s="46">
        <v>978</v>
      </c>
      <c r="H80" s="46">
        <v>1125</v>
      </c>
      <c r="I80" s="46">
        <v>1023</v>
      </c>
      <c r="J80" s="46">
        <v>1175</v>
      </c>
      <c r="K80" s="46">
        <v>1006</v>
      </c>
      <c r="L80" s="46">
        <v>955</v>
      </c>
      <c r="M80" s="46">
        <v>1181</v>
      </c>
      <c r="N80" s="46">
        <v>1207</v>
      </c>
      <c r="O80" s="46">
        <v>1229</v>
      </c>
      <c r="P80" s="46">
        <f t="shared" ref="P80:AY80" si="72">+P68+P72</f>
        <v>1302</v>
      </c>
      <c r="Q80" s="46">
        <f t="shared" si="72"/>
        <v>1511</v>
      </c>
      <c r="R80" s="46">
        <f t="shared" si="72"/>
        <v>1511</v>
      </c>
      <c r="S80" s="46">
        <f t="shared" si="72"/>
        <v>1080</v>
      </c>
      <c r="T80" s="46">
        <f t="shared" si="72"/>
        <v>893</v>
      </c>
      <c r="U80" s="46">
        <f t="shared" si="72"/>
        <v>991</v>
      </c>
      <c r="V80" s="46">
        <f t="shared" si="72"/>
        <v>972</v>
      </c>
      <c r="W80" s="46">
        <f t="shared" si="72"/>
        <v>937</v>
      </c>
      <c r="X80" s="46">
        <f t="shared" si="72"/>
        <v>1115</v>
      </c>
      <c r="Y80" s="46">
        <f t="shared" si="72"/>
        <v>1208</v>
      </c>
      <c r="Z80" s="46">
        <f t="shared" si="72"/>
        <v>1540</v>
      </c>
      <c r="AA80" s="46">
        <f t="shared" si="72"/>
        <v>1677</v>
      </c>
      <c r="AB80" s="46">
        <f t="shared" si="72"/>
        <v>1462</v>
      </c>
      <c r="AC80" s="46">
        <f t="shared" si="72"/>
        <v>2011</v>
      </c>
      <c r="AD80" s="46">
        <f t="shared" si="72"/>
        <v>1762</v>
      </c>
      <c r="AE80" s="46">
        <f t="shared" si="72"/>
        <v>1453</v>
      </c>
      <c r="AF80" s="46">
        <f t="shared" si="72"/>
        <v>1361</v>
      </c>
      <c r="AG80" s="46">
        <f t="shared" si="72"/>
        <v>1527</v>
      </c>
      <c r="AH80" s="46">
        <f t="shared" si="72"/>
        <v>1447</v>
      </c>
      <c r="AI80" s="46">
        <f t="shared" si="72"/>
        <v>1426</v>
      </c>
      <c r="AJ80" s="46">
        <f t="shared" si="72"/>
        <v>1405</v>
      </c>
      <c r="AK80" s="46">
        <f t="shared" si="72"/>
        <v>1476</v>
      </c>
      <c r="AL80" s="46">
        <f t="shared" si="72"/>
        <v>1824</v>
      </c>
      <c r="AM80" s="46">
        <f t="shared" si="72"/>
        <v>1647</v>
      </c>
      <c r="AN80" s="46">
        <f t="shared" si="72"/>
        <v>1625</v>
      </c>
      <c r="AO80" s="46">
        <f t="shared" si="72"/>
        <v>1992</v>
      </c>
      <c r="AP80" s="46">
        <f t="shared" si="72"/>
        <v>1725</v>
      </c>
      <c r="AQ80" s="46">
        <f t="shared" si="72"/>
        <v>1256</v>
      </c>
      <c r="AR80" s="46">
        <f t="shared" si="72"/>
        <v>1432</v>
      </c>
      <c r="AS80" s="46">
        <f t="shared" si="72"/>
        <v>1423</v>
      </c>
      <c r="AT80" s="46">
        <f t="shared" si="72"/>
        <v>1227</v>
      </c>
      <c r="AU80" s="46">
        <f t="shared" si="72"/>
        <v>1283</v>
      </c>
      <c r="AV80" s="46">
        <f t="shared" si="72"/>
        <v>1145</v>
      </c>
      <c r="AW80" s="46">
        <f t="shared" si="72"/>
        <v>1327</v>
      </c>
      <c r="AX80" s="46">
        <f t="shared" si="72"/>
        <v>1392</v>
      </c>
      <c r="AY80" s="46">
        <f t="shared" si="72"/>
        <v>1469</v>
      </c>
      <c r="AZ80" s="46">
        <v>1438</v>
      </c>
      <c r="BA80" s="46">
        <v>1953</v>
      </c>
      <c r="BB80" s="46">
        <v>1621</v>
      </c>
      <c r="BC80" s="46">
        <v>1089</v>
      </c>
      <c r="BD80" s="46">
        <v>1347</v>
      </c>
      <c r="BE80" s="46">
        <v>1392</v>
      </c>
      <c r="BF80" s="46">
        <v>1548</v>
      </c>
      <c r="BG80" s="46">
        <v>1385</v>
      </c>
      <c r="BH80" s="46">
        <v>1263</v>
      </c>
      <c r="BI80" s="46">
        <v>1648</v>
      </c>
      <c r="BJ80" s="46">
        <v>1602</v>
      </c>
      <c r="BK80" s="46">
        <v>1035</v>
      </c>
      <c r="BL80" s="46">
        <v>1179</v>
      </c>
      <c r="BM80" s="46">
        <v>1460</v>
      </c>
      <c r="BN80" s="46">
        <v>1060</v>
      </c>
      <c r="BO80" s="46">
        <v>1118</v>
      </c>
      <c r="BP80" s="46">
        <v>1218</v>
      </c>
      <c r="BQ80" s="46">
        <v>1229</v>
      </c>
      <c r="BR80" s="46">
        <v>1321</v>
      </c>
      <c r="BS80" s="46">
        <v>1067</v>
      </c>
      <c r="BT80" s="46">
        <v>1044</v>
      </c>
      <c r="BU80" s="46">
        <v>1260</v>
      </c>
      <c r="BV80" s="46">
        <v>1400</v>
      </c>
      <c r="BW80" s="46">
        <v>1257</v>
      </c>
      <c r="BX80" s="46">
        <f>BX68</f>
        <v>1349</v>
      </c>
      <c r="BY80" s="46">
        <f>BY68</f>
        <v>1511</v>
      </c>
      <c r="BZ80" s="46">
        <v>1306</v>
      </c>
      <c r="CA80" s="46">
        <f>+CA68</f>
        <v>1115</v>
      </c>
      <c r="CB80" s="46">
        <f t="shared" ref="CB80:CC80" si="73">+CB68</f>
        <v>1134</v>
      </c>
      <c r="CC80" s="46">
        <f t="shared" si="73"/>
        <v>1364</v>
      </c>
      <c r="CD80" s="46">
        <f t="shared" ref="CD80:CE80" si="74">+CD68</f>
        <v>1333</v>
      </c>
      <c r="CE80" s="46">
        <f t="shared" si="74"/>
        <v>1161</v>
      </c>
      <c r="CF80" s="46">
        <f t="shared" ref="CF80" si="75">+CF68</f>
        <v>1287</v>
      </c>
      <c r="CG80" s="23"/>
      <c r="CH80" s="23"/>
      <c r="CI80" s="23"/>
      <c r="CJ80" s="23"/>
      <c r="CK80" s="23"/>
      <c r="CL80" s="23"/>
      <c r="CM80" s="23"/>
      <c r="CN80" s="23"/>
      <c r="CO80" s="23"/>
      <c r="CP80" s="23"/>
    </row>
    <row r="81" spans="2:94" s="8" customFormat="1" ht="16.5" customHeight="1" x14ac:dyDescent="0.25"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23"/>
      <c r="CH81" s="23"/>
      <c r="CI81" s="23"/>
      <c r="CJ81" s="23"/>
      <c r="CK81" s="23"/>
      <c r="CL81" s="23"/>
      <c r="CM81" s="23"/>
      <c r="CN81" s="23"/>
      <c r="CO81" s="23"/>
      <c r="CP81" s="23"/>
    </row>
    <row r="82" spans="2:94" s="8" customFormat="1" ht="15.75" x14ac:dyDescent="0.25">
      <c r="B82" s="8" t="s">
        <v>54</v>
      </c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CG82" s="23"/>
      <c r="CH82" s="23"/>
      <c r="CI82" s="23"/>
      <c r="CJ82" s="23"/>
      <c r="CK82" s="23"/>
      <c r="CL82" s="23"/>
      <c r="CM82" s="23"/>
      <c r="CN82" s="23"/>
      <c r="CO82" s="23"/>
      <c r="CP82" s="23"/>
    </row>
    <row r="83" spans="2:94" s="8" customFormat="1" ht="31.5" x14ac:dyDescent="0.25">
      <c r="C83" s="66" t="s">
        <v>55</v>
      </c>
      <c r="D83" s="46">
        <v>17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81.099999999999994</v>
      </c>
      <c r="O83" s="46">
        <v>48.2</v>
      </c>
      <c r="P83" s="46">
        <v>201.4</v>
      </c>
      <c r="Q83" s="46">
        <v>0</v>
      </c>
      <c r="R83" s="46">
        <v>171.3</v>
      </c>
      <c r="S83" s="46">
        <v>108.7</v>
      </c>
      <c r="T83" s="46">
        <v>0</v>
      </c>
      <c r="U83" s="46">
        <v>0</v>
      </c>
      <c r="V83" s="46">
        <v>0</v>
      </c>
      <c r="W83" s="46">
        <v>0</v>
      </c>
      <c r="X83" s="46">
        <v>289.5</v>
      </c>
      <c r="Y83" s="46">
        <v>0</v>
      </c>
      <c r="Z83" s="46">
        <v>625</v>
      </c>
      <c r="AA83" s="46">
        <v>0</v>
      </c>
      <c r="AB83" s="46">
        <v>0</v>
      </c>
      <c r="AC83" s="46">
        <v>0</v>
      </c>
      <c r="AD83" s="46">
        <v>0</v>
      </c>
      <c r="AE83" s="46">
        <v>0</v>
      </c>
      <c r="AF83" s="46">
        <v>0</v>
      </c>
      <c r="AG83" s="46">
        <v>0</v>
      </c>
      <c r="AH83" s="46">
        <v>0</v>
      </c>
      <c r="AI83" s="46">
        <v>0</v>
      </c>
      <c r="AJ83" s="46">
        <v>0</v>
      </c>
      <c r="AK83" s="46">
        <v>0</v>
      </c>
      <c r="AL83" s="46">
        <v>0</v>
      </c>
      <c r="AM83" s="46">
        <v>0</v>
      </c>
      <c r="AN83" s="46">
        <v>0</v>
      </c>
      <c r="AO83" s="46">
        <v>0</v>
      </c>
      <c r="AP83" s="46">
        <v>0</v>
      </c>
      <c r="AQ83" s="46">
        <v>0</v>
      </c>
      <c r="AR83" s="46">
        <v>0</v>
      </c>
      <c r="AS83" s="46">
        <v>0</v>
      </c>
      <c r="AT83" s="46">
        <v>0</v>
      </c>
      <c r="AU83" s="46">
        <v>0</v>
      </c>
      <c r="AV83" s="46">
        <v>0</v>
      </c>
      <c r="AW83" s="46">
        <v>0</v>
      </c>
      <c r="AX83" s="46">
        <v>0</v>
      </c>
      <c r="AY83" s="46">
        <v>0</v>
      </c>
      <c r="AZ83" s="46">
        <v>0</v>
      </c>
      <c r="BA83" s="46">
        <v>0</v>
      </c>
      <c r="BB83" s="46">
        <v>0</v>
      </c>
      <c r="BC83" s="46">
        <v>0</v>
      </c>
      <c r="BD83" s="46">
        <v>0</v>
      </c>
      <c r="BE83" s="46">
        <v>0</v>
      </c>
      <c r="BF83" s="46">
        <v>0</v>
      </c>
      <c r="BG83" s="46">
        <v>0</v>
      </c>
      <c r="BH83" s="46">
        <v>0</v>
      </c>
      <c r="BI83" s="46">
        <v>0</v>
      </c>
      <c r="BJ83" s="46">
        <v>0</v>
      </c>
      <c r="BK83" s="46">
        <v>0</v>
      </c>
      <c r="BL83" s="46">
        <v>0</v>
      </c>
      <c r="BM83" s="46">
        <v>0</v>
      </c>
      <c r="BN83" s="46">
        <v>0</v>
      </c>
      <c r="BO83" s="46">
        <v>0</v>
      </c>
      <c r="BP83" s="46">
        <v>0</v>
      </c>
      <c r="BQ83" s="46">
        <v>0</v>
      </c>
      <c r="BR83" s="46">
        <v>0</v>
      </c>
      <c r="BS83" s="46">
        <v>0</v>
      </c>
      <c r="BT83" s="46">
        <v>0</v>
      </c>
      <c r="BU83" s="46">
        <v>0</v>
      </c>
      <c r="BV83" s="46">
        <v>0</v>
      </c>
      <c r="BW83" s="46">
        <v>0</v>
      </c>
      <c r="BX83" s="46">
        <v>0</v>
      </c>
      <c r="BY83" s="46">
        <v>0</v>
      </c>
      <c r="BZ83" s="46">
        <v>0</v>
      </c>
      <c r="CA83" s="46">
        <v>0</v>
      </c>
      <c r="CB83" s="46">
        <v>0</v>
      </c>
      <c r="CC83" s="46">
        <v>0</v>
      </c>
      <c r="CD83" s="46">
        <v>0</v>
      </c>
      <c r="CE83" s="46">
        <v>0</v>
      </c>
      <c r="CF83" s="46">
        <v>0</v>
      </c>
      <c r="CG83" s="23"/>
      <c r="CH83" s="23"/>
      <c r="CI83" s="23"/>
      <c r="CJ83" s="23"/>
      <c r="CK83" s="23"/>
      <c r="CL83" s="23"/>
      <c r="CM83" s="23"/>
      <c r="CN83" s="23"/>
      <c r="CO83" s="23"/>
      <c r="CP83" s="23"/>
    </row>
    <row r="84" spans="2:94" s="8" customFormat="1" ht="15.75" x14ac:dyDescent="0.25">
      <c r="CG84" s="23"/>
      <c r="CH84" s="23"/>
      <c r="CI84" s="23"/>
      <c r="CJ84" s="23"/>
      <c r="CK84" s="23"/>
      <c r="CL84" s="23"/>
      <c r="CM84" s="23"/>
      <c r="CN84" s="23"/>
      <c r="CO84" s="23"/>
      <c r="CP84" s="23"/>
    </row>
    <row r="85" spans="2:94" s="8" customFormat="1" ht="15.75" x14ac:dyDescent="0.25"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CG85" s="23"/>
      <c r="CH85" s="23"/>
      <c r="CI85" s="23"/>
      <c r="CJ85" s="23"/>
      <c r="CK85" s="23"/>
      <c r="CL85" s="23"/>
      <c r="CM85" s="23"/>
      <c r="CN85" s="23"/>
      <c r="CO85" s="23"/>
      <c r="CP85" s="23"/>
    </row>
    <row r="86" spans="2:94" s="8" customFormat="1" ht="15.75" x14ac:dyDescent="0.25">
      <c r="B86" s="59" t="s">
        <v>59</v>
      </c>
      <c r="CB86" s="46"/>
      <c r="CC86" s="46"/>
      <c r="CD86" s="46"/>
      <c r="CE86" s="46"/>
      <c r="CF86" s="46"/>
      <c r="CG86" s="23"/>
      <c r="CH86" s="23"/>
      <c r="CI86" s="23"/>
      <c r="CJ86" s="23"/>
      <c r="CK86" s="23"/>
      <c r="CL86" s="23"/>
      <c r="CM86" s="23"/>
      <c r="CN86" s="23"/>
      <c r="CO86" s="23"/>
      <c r="CP86" s="23"/>
    </row>
    <row r="87" spans="2:94" ht="15.75" x14ac:dyDescent="0.25"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CB87" s="46"/>
      <c r="CC87" s="46"/>
      <c r="CD87" s="46"/>
      <c r="CE87" s="46"/>
      <c r="CF87" s="46"/>
    </row>
    <row r="88" spans="2:94" ht="15.75" x14ac:dyDescent="0.25">
      <c r="CB88" s="46"/>
      <c r="CC88" s="46"/>
      <c r="CD88" s="46"/>
      <c r="CE88" s="46"/>
      <c r="CF88" s="46"/>
    </row>
    <row r="89" spans="2:94" ht="15.75" x14ac:dyDescent="0.25">
      <c r="CB89" s="8"/>
      <c r="CC89" s="8"/>
      <c r="CD89" s="8"/>
      <c r="CE89" s="8"/>
      <c r="CF89" s="8"/>
    </row>
    <row r="90" spans="2:94" ht="15.75" x14ac:dyDescent="0.25"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CB90" s="46"/>
      <c r="CC90" s="46"/>
      <c r="CD90" s="46"/>
      <c r="CE90" s="46"/>
      <c r="CF90" s="46"/>
    </row>
    <row r="91" spans="2:94" ht="15.75" x14ac:dyDescent="0.25">
      <c r="CB91" s="46"/>
      <c r="CC91" s="46"/>
      <c r="CD91" s="46"/>
      <c r="CE91" s="46"/>
      <c r="CF91" s="46"/>
    </row>
    <row r="92" spans="2:94" ht="15.75" x14ac:dyDescent="0.25"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3"/>
      <c r="BR92" s="53"/>
      <c r="BS92" s="53"/>
      <c r="BT92" s="53"/>
      <c r="BU92" s="53"/>
      <c r="BV92" s="53"/>
      <c r="BW92" s="53"/>
      <c r="BX92" s="53"/>
      <c r="BY92" s="53"/>
      <c r="BZ92" s="53"/>
      <c r="CA92" s="53"/>
      <c r="CB92" s="46"/>
      <c r="CC92" s="46"/>
      <c r="CD92" s="46"/>
      <c r="CE92" s="46"/>
      <c r="CF92" s="46"/>
    </row>
    <row r="93" spans="2:94" ht="15.75" x14ac:dyDescent="0.25"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7"/>
      <c r="BG93" s="77"/>
      <c r="BH93" s="77"/>
      <c r="BI93" s="77"/>
      <c r="BJ93" s="77"/>
      <c r="BK93" s="77"/>
      <c r="BL93" s="77"/>
      <c r="BM93" s="77"/>
      <c r="BN93" s="77"/>
      <c r="BO93" s="77"/>
      <c r="BP93" s="77"/>
      <c r="BQ93" s="77"/>
      <c r="BR93" s="77"/>
      <c r="BS93" s="77"/>
      <c r="BT93" s="77"/>
      <c r="BU93" s="77"/>
      <c r="BV93" s="77"/>
      <c r="BW93" s="77"/>
      <c r="BX93" s="77"/>
      <c r="BY93" s="77"/>
      <c r="BZ93" s="77"/>
      <c r="CA93" s="77"/>
      <c r="CB93" s="8"/>
      <c r="CC93" s="8"/>
      <c r="CD93" s="8"/>
      <c r="CE93" s="8"/>
      <c r="CF93" s="8"/>
    </row>
    <row r="94" spans="2:94" ht="15.75" x14ac:dyDescent="0.25">
      <c r="BQ94" s="77"/>
      <c r="BR94" s="77"/>
      <c r="BS94" s="77"/>
      <c r="BT94" s="77"/>
      <c r="BU94" s="77"/>
      <c r="BV94" s="77"/>
      <c r="BW94" s="77"/>
      <c r="BX94" s="77"/>
      <c r="BY94" s="77"/>
      <c r="BZ94" s="77"/>
      <c r="CA94" s="77"/>
      <c r="CB94" s="46"/>
      <c r="CC94" s="46"/>
      <c r="CD94" s="46"/>
      <c r="CE94" s="46"/>
      <c r="CF94" s="46"/>
    </row>
    <row r="102" spans="28:38" x14ac:dyDescent="0.25"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</row>
  </sheetData>
  <phoneticPr fontId="5" type="noConversion"/>
  <pageMargins left="0.70866141732283472" right="0.70866141732283472" top="0.74803149606299213" bottom="0.74803149606299213" header="0.31496062992125984" footer="0.31496062992125984"/>
  <pageSetup scale="31" orientation="landscape" r:id="rId1"/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1A51-8386-462C-8D05-5E8A5A15BA14}">
  <sheetPr codeName="Sheet2">
    <pageSetUpPr fitToPage="1"/>
  </sheetPr>
  <dimension ref="A1:CP79"/>
  <sheetViews>
    <sheetView tabSelected="1" zoomScale="84" zoomScaleNormal="84" workbookViewId="0">
      <pane xSplit="3" ySplit="8" topLeftCell="BP9" activePane="bottomRight" state="frozen"/>
      <selection activeCell="BI26" sqref="BI26"/>
      <selection pane="topRight" activeCell="BI26" sqref="BI26"/>
      <selection pane="bottomLeft" activeCell="BI26" sqref="BI26"/>
      <selection pane="bottomRight" activeCell="BI26" sqref="BI26"/>
    </sheetView>
  </sheetViews>
  <sheetFormatPr defaultRowHeight="15" x14ac:dyDescent="0.25"/>
  <cols>
    <col min="1" max="1" width="53.42578125" customWidth="1"/>
    <col min="2" max="2" width="9.140625" customWidth="1"/>
    <col min="3" max="3" width="0" hidden="1" customWidth="1"/>
    <col min="4" max="15" width="9.140625" hidden="1" customWidth="1"/>
    <col min="16" max="46" width="12.5703125" hidden="1" customWidth="1"/>
    <col min="47" max="50" width="12.42578125" hidden="1" customWidth="1"/>
    <col min="51" max="54" width="12.85546875" hidden="1" customWidth="1"/>
    <col min="55" max="55" width="0" hidden="1" customWidth="1"/>
    <col min="56" max="59" width="14.85546875" hidden="1" customWidth="1"/>
    <col min="60" max="61" width="14.85546875" customWidth="1"/>
    <col min="62" max="62" width="14.5703125" customWidth="1"/>
    <col min="63" max="71" width="14.5703125" bestFit="1" customWidth="1"/>
    <col min="72" max="84" width="14.5703125" style="17" bestFit="1" customWidth="1"/>
    <col min="85" max="85" width="10.85546875" style="17" bestFit="1" customWidth="1"/>
    <col min="86" max="94" width="9.140625" style="17"/>
  </cols>
  <sheetData>
    <row r="1" spans="1:94" s="1" customFormat="1" ht="15.75" hidden="1" x14ac:dyDescent="0.25">
      <c r="A1" s="6" t="s">
        <v>60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</row>
    <row r="2" spans="1:94" s="1" customFormat="1" ht="6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</row>
    <row r="3" spans="1:94" s="2" customFormat="1" ht="15.75" x14ac:dyDescent="0.25">
      <c r="A3" s="54" t="s">
        <v>61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6"/>
      <c r="CH3" s="16"/>
      <c r="CI3" s="16"/>
      <c r="CJ3" s="16"/>
      <c r="CK3" s="16"/>
      <c r="CL3" s="16"/>
      <c r="CM3" s="16"/>
      <c r="CN3" s="16"/>
      <c r="CO3" s="16"/>
      <c r="CP3" s="16"/>
    </row>
    <row r="4" spans="1:94" ht="15.7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</row>
    <row r="5" spans="1:94" ht="15.75" x14ac:dyDescent="0.25">
      <c r="A5" s="8"/>
      <c r="B5" s="8"/>
      <c r="C5" s="8"/>
      <c r="D5" s="40">
        <v>2019</v>
      </c>
      <c r="E5" s="40">
        <v>2019</v>
      </c>
      <c r="F5" s="40">
        <v>2019</v>
      </c>
      <c r="G5" s="40">
        <v>2019</v>
      </c>
      <c r="H5" s="40">
        <v>2019</v>
      </c>
      <c r="I5" s="40">
        <v>2019</v>
      </c>
      <c r="J5" s="40">
        <v>2019</v>
      </c>
      <c r="K5" s="40">
        <v>2019</v>
      </c>
      <c r="L5" s="40">
        <v>2019</v>
      </c>
      <c r="M5" s="40">
        <v>2019</v>
      </c>
      <c r="N5" s="40">
        <v>2019</v>
      </c>
      <c r="O5" s="40">
        <v>2019</v>
      </c>
      <c r="P5" s="40">
        <v>2020</v>
      </c>
      <c r="Q5" s="40">
        <v>2020</v>
      </c>
      <c r="R5" s="40">
        <v>2020</v>
      </c>
      <c r="S5" s="40">
        <v>2020</v>
      </c>
      <c r="T5" s="40">
        <v>2020</v>
      </c>
      <c r="U5" s="40">
        <v>2020</v>
      </c>
      <c r="V5" s="40">
        <v>2020</v>
      </c>
      <c r="W5" s="40">
        <v>2020</v>
      </c>
      <c r="X5" s="40">
        <v>2020</v>
      </c>
      <c r="Y5" s="40">
        <v>2020</v>
      </c>
      <c r="Z5" s="40">
        <v>2020</v>
      </c>
      <c r="AA5" s="40">
        <v>2020</v>
      </c>
      <c r="AB5" s="40">
        <v>2021</v>
      </c>
      <c r="AC5" s="40">
        <v>2021</v>
      </c>
      <c r="AD5" s="40">
        <v>2021</v>
      </c>
      <c r="AE5" s="40">
        <v>2021</v>
      </c>
      <c r="AF5" s="40">
        <v>2021</v>
      </c>
      <c r="AG5" s="40">
        <v>2021</v>
      </c>
      <c r="AH5" s="40">
        <v>2021</v>
      </c>
      <c r="AI5" s="40">
        <v>2021</v>
      </c>
      <c r="AJ5" s="40">
        <v>2021</v>
      </c>
      <c r="AK5" s="40">
        <v>2021</v>
      </c>
      <c r="AL5" s="40">
        <v>2021</v>
      </c>
      <c r="AM5" s="40">
        <v>2021</v>
      </c>
      <c r="AN5" s="40">
        <v>2022</v>
      </c>
      <c r="AO5" s="40">
        <v>2022</v>
      </c>
      <c r="AP5" s="40">
        <v>2022</v>
      </c>
      <c r="AQ5" s="40">
        <v>2022</v>
      </c>
      <c r="AR5" s="40">
        <v>2022</v>
      </c>
      <c r="AS5" s="40">
        <v>2022</v>
      </c>
      <c r="AT5" s="40">
        <v>2022</v>
      </c>
      <c r="AU5" s="40">
        <v>2022</v>
      </c>
      <c r="AV5" s="40">
        <v>2022</v>
      </c>
      <c r="AW5" s="40">
        <v>2022</v>
      </c>
      <c r="AX5" s="40">
        <v>2022</v>
      </c>
      <c r="AY5" s="40">
        <v>2022</v>
      </c>
      <c r="AZ5" s="40">
        <v>2023</v>
      </c>
      <c r="BA5" s="40">
        <v>2023</v>
      </c>
      <c r="BB5" s="40">
        <v>2023</v>
      </c>
      <c r="BC5" s="40">
        <v>2023</v>
      </c>
      <c r="BD5" s="40">
        <v>2023</v>
      </c>
      <c r="BE5" s="40">
        <v>2023</v>
      </c>
      <c r="BF5" s="40">
        <v>2023</v>
      </c>
      <c r="BG5" s="40">
        <v>2023</v>
      </c>
      <c r="BH5" s="40">
        <v>2023</v>
      </c>
      <c r="BI5" s="40">
        <v>2023</v>
      </c>
      <c r="BJ5" s="40">
        <v>2023</v>
      </c>
      <c r="BK5" s="40">
        <v>2023</v>
      </c>
      <c r="BL5" s="40">
        <v>2024</v>
      </c>
      <c r="BM5" s="40">
        <v>2024</v>
      </c>
      <c r="BN5" s="40">
        <v>2024</v>
      </c>
      <c r="BO5" s="40">
        <v>2024</v>
      </c>
      <c r="BP5" s="40">
        <v>2024</v>
      </c>
      <c r="BQ5" s="40">
        <v>2024</v>
      </c>
      <c r="BR5" s="40">
        <v>2024</v>
      </c>
      <c r="BS5" s="40">
        <v>2024</v>
      </c>
      <c r="BT5" s="18">
        <v>2024</v>
      </c>
      <c r="BU5" s="40">
        <v>2024</v>
      </c>
      <c r="BV5" s="40">
        <v>2024</v>
      </c>
      <c r="BW5" s="40">
        <v>2024</v>
      </c>
      <c r="BX5" s="40">
        <v>2025</v>
      </c>
      <c r="BY5" s="40">
        <v>2025</v>
      </c>
      <c r="BZ5" s="40">
        <v>2025</v>
      </c>
      <c r="CA5" s="40">
        <v>2025</v>
      </c>
      <c r="CB5" s="40">
        <v>2025</v>
      </c>
      <c r="CC5" s="40">
        <v>2025</v>
      </c>
      <c r="CD5" s="40">
        <v>2025</v>
      </c>
      <c r="CE5" s="40">
        <v>2025</v>
      </c>
      <c r="CF5" s="40">
        <v>2025</v>
      </c>
    </row>
    <row r="6" spans="1:94" ht="15.75" x14ac:dyDescent="0.25">
      <c r="A6" s="8"/>
      <c r="B6" s="8"/>
      <c r="C6" s="8"/>
      <c r="D6" s="41" t="s">
        <v>5</v>
      </c>
      <c r="E6" s="41" t="s">
        <v>6</v>
      </c>
      <c r="F6" s="41" t="s">
        <v>7</v>
      </c>
      <c r="G6" s="41" t="s">
        <v>8</v>
      </c>
      <c r="H6" s="41" t="s">
        <v>9</v>
      </c>
      <c r="I6" s="41" t="s">
        <v>10</v>
      </c>
      <c r="J6" s="41" t="s">
        <v>11</v>
      </c>
      <c r="K6" s="41" t="s">
        <v>12</v>
      </c>
      <c r="L6" s="41" t="s">
        <v>13</v>
      </c>
      <c r="M6" s="41" t="s">
        <v>2</v>
      </c>
      <c r="N6" s="41" t="s">
        <v>3</v>
      </c>
      <c r="O6" s="41" t="s">
        <v>4</v>
      </c>
      <c r="P6" s="41" t="s">
        <v>5</v>
      </c>
      <c r="Q6" s="41" t="s">
        <v>6</v>
      </c>
      <c r="R6" s="41" t="s">
        <v>7</v>
      </c>
      <c r="S6" s="41" t="s">
        <v>8</v>
      </c>
      <c r="T6" s="41" t="s">
        <v>9</v>
      </c>
      <c r="U6" s="41" t="s">
        <v>10</v>
      </c>
      <c r="V6" s="41" t="s">
        <v>11</v>
      </c>
      <c r="W6" s="41" t="s">
        <v>12</v>
      </c>
      <c r="X6" s="41" t="s">
        <v>13</v>
      </c>
      <c r="Y6" s="41" t="s">
        <v>2</v>
      </c>
      <c r="Z6" s="41" t="s">
        <v>3</v>
      </c>
      <c r="AA6" s="41" t="s">
        <v>4</v>
      </c>
      <c r="AB6" s="41" t="s">
        <v>5</v>
      </c>
      <c r="AC6" s="41" t="s">
        <v>6</v>
      </c>
      <c r="AD6" s="41" t="s">
        <v>7</v>
      </c>
      <c r="AE6" s="41" t="s">
        <v>8</v>
      </c>
      <c r="AF6" s="41" t="s">
        <v>9</v>
      </c>
      <c r="AG6" s="41" t="s">
        <v>14</v>
      </c>
      <c r="AH6" s="41" t="s">
        <v>15</v>
      </c>
      <c r="AI6" s="41" t="s">
        <v>16</v>
      </c>
      <c r="AJ6" s="41" t="s">
        <v>17</v>
      </c>
      <c r="AK6" s="41" t="s">
        <v>18</v>
      </c>
      <c r="AL6" s="41" t="s">
        <v>19</v>
      </c>
      <c r="AM6" s="41" t="s">
        <v>20</v>
      </c>
      <c r="AN6" s="41" t="s">
        <v>21</v>
      </c>
      <c r="AO6" s="41" t="s">
        <v>22</v>
      </c>
      <c r="AP6" s="41" t="s">
        <v>23</v>
      </c>
      <c r="AQ6" s="41" t="s">
        <v>24</v>
      </c>
      <c r="AR6" s="41" t="s">
        <v>9</v>
      </c>
      <c r="AS6" s="41" t="s">
        <v>14</v>
      </c>
      <c r="AT6" s="41" t="s">
        <v>15</v>
      </c>
      <c r="AU6" s="41" t="s">
        <v>16</v>
      </c>
      <c r="AV6" s="41" t="s">
        <v>17</v>
      </c>
      <c r="AW6" s="41" t="s">
        <v>18</v>
      </c>
      <c r="AX6" s="41" t="s">
        <v>19</v>
      </c>
      <c r="AY6" s="41" t="s">
        <v>20</v>
      </c>
      <c r="AZ6" s="41" t="s">
        <v>21</v>
      </c>
      <c r="BA6" s="41" t="s">
        <v>22</v>
      </c>
      <c r="BB6" s="41" t="s">
        <v>23</v>
      </c>
      <c r="BC6" s="41" t="s">
        <v>24</v>
      </c>
      <c r="BD6" s="41" t="s">
        <v>9</v>
      </c>
      <c r="BE6" s="41" t="s">
        <v>14</v>
      </c>
      <c r="BF6" s="41" t="s">
        <v>15</v>
      </c>
      <c r="BG6" s="41" t="s">
        <v>16</v>
      </c>
      <c r="BH6" s="41" t="s">
        <v>17</v>
      </c>
      <c r="BI6" s="41" t="s">
        <v>18</v>
      </c>
      <c r="BJ6" s="41" t="s">
        <v>19</v>
      </c>
      <c r="BK6" s="41" t="s">
        <v>20</v>
      </c>
      <c r="BL6" s="41" t="s">
        <v>21</v>
      </c>
      <c r="BM6" s="41" t="s">
        <v>22</v>
      </c>
      <c r="BN6" s="41" t="s">
        <v>23</v>
      </c>
      <c r="BO6" s="41" t="s">
        <v>24</v>
      </c>
      <c r="BP6" s="41" t="s">
        <v>9</v>
      </c>
      <c r="BQ6" s="41" t="s">
        <v>14</v>
      </c>
      <c r="BR6" s="41" t="s">
        <v>15</v>
      </c>
      <c r="BS6" s="41" t="s">
        <v>16</v>
      </c>
      <c r="BT6" s="19" t="s">
        <v>17</v>
      </c>
      <c r="BU6" s="41" t="s">
        <v>18</v>
      </c>
      <c r="BV6" s="41" t="s">
        <v>19</v>
      </c>
      <c r="BW6" s="41" t="s">
        <v>20</v>
      </c>
      <c r="BX6" s="41" t="s">
        <v>21</v>
      </c>
      <c r="BY6" s="41" t="s">
        <v>22</v>
      </c>
      <c r="BZ6" s="41" t="s">
        <v>23</v>
      </c>
      <c r="CA6" s="41" t="s">
        <v>24</v>
      </c>
      <c r="CB6" s="41" t="s">
        <v>9</v>
      </c>
      <c r="CC6" s="41" t="s">
        <v>14</v>
      </c>
      <c r="CD6" s="41" t="s">
        <v>15</v>
      </c>
      <c r="CE6" s="41" t="s">
        <v>16</v>
      </c>
      <c r="CF6" s="41" t="s">
        <v>17</v>
      </c>
    </row>
    <row r="7" spans="1:94" ht="15.75" x14ac:dyDescent="0.25">
      <c r="A7" s="55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</row>
    <row r="8" spans="1:94" ht="15.75" x14ac:dyDescent="0.25">
      <c r="A8" s="56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</row>
    <row r="9" spans="1:94" s="5" customFormat="1" ht="15.75" x14ac:dyDescent="0.25">
      <c r="A9" s="96" t="s">
        <v>25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5"/>
      <c r="BU9" s="95"/>
      <c r="BV9" s="95"/>
      <c r="BW9" s="95"/>
      <c r="BX9" s="95"/>
      <c r="BY9" s="95"/>
      <c r="BZ9" s="95"/>
      <c r="CA9" s="95"/>
      <c r="CB9" s="30"/>
      <c r="CC9" s="30"/>
      <c r="CD9" s="30"/>
      <c r="CE9" s="30"/>
      <c r="CF9" s="30"/>
      <c r="CG9" s="31"/>
      <c r="CH9" s="31"/>
      <c r="CI9" s="31"/>
      <c r="CJ9" s="31"/>
      <c r="CK9" s="31"/>
      <c r="CL9" s="31"/>
      <c r="CM9" s="31"/>
      <c r="CN9" s="31"/>
      <c r="CO9" s="31"/>
      <c r="CP9" s="31"/>
    </row>
    <row r="10" spans="1:94" s="5" customFormat="1" ht="15.75" x14ac:dyDescent="0.25">
      <c r="A10" s="94" t="s">
        <v>62</v>
      </c>
      <c r="B10" s="93"/>
      <c r="C10" s="93"/>
      <c r="D10" s="93">
        <v>86207</v>
      </c>
      <c r="E10" s="93">
        <v>87979</v>
      </c>
      <c r="F10" s="93">
        <v>89411</v>
      </c>
      <c r="G10" s="93">
        <v>91174</v>
      </c>
      <c r="H10" s="93">
        <v>88622</v>
      </c>
      <c r="I10" s="93">
        <v>90176</v>
      </c>
      <c r="J10" s="93">
        <v>90558</v>
      </c>
      <c r="K10" s="93">
        <v>90208</v>
      </c>
      <c r="L10" s="93">
        <v>90779</v>
      </c>
      <c r="M10" s="93">
        <v>91018</v>
      </c>
      <c r="N10" s="93">
        <v>92967</v>
      </c>
      <c r="O10" s="93">
        <v>93161</v>
      </c>
      <c r="P10" s="93">
        <v>94078</v>
      </c>
      <c r="Q10" s="93">
        <v>90396</v>
      </c>
      <c r="R10" s="93">
        <v>81901</v>
      </c>
      <c r="S10" s="93">
        <v>86762</v>
      </c>
      <c r="T10" s="93">
        <v>88651</v>
      </c>
      <c r="U10" s="93">
        <v>89533</v>
      </c>
      <c r="V10" s="93">
        <v>92173</v>
      </c>
      <c r="W10" s="93">
        <v>93516</v>
      </c>
      <c r="X10" s="93">
        <v>92874</v>
      </c>
      <c r="Y10" s="93">
        <v>91004</v>
      </c>
      <c r="Z10" s="93">
        <v>96229</v>
      </c>
      <c r="AA10" s="93">
        <v>97713</v>
      </c>
      <c r="AB10" s="93">
        <v>97318</v>
      </c>
      <c r="AC10" s="93">
        <v>98969</v>
      </c>
      <c r="AD10" s="93">
        <v>100745</v>
      </c>
      <c r="AE10" s="93">
        <v>102163</v>
      </c>
      <c r="AF10" s="93">
        <v>103003</v>
      </c>
      <c r="AG10" s="93">
        <v>105218</v>
      </c>
      <c r="AH10" s="93">
        <v>106458</v>
      </c>
      <c r="AI10" s="93">
        <v>108890</v>
      </c>
      <c r="AJ10" s="93">
        <v>106551</v>
      </c>
      <c r="AK10" s="93">
        <v>108756</v>
      </c>
      <c r="AL10" s="93">
        <v>108632</v>
      </c>
      <c r="AM10" s="93">
        <v>110541</v>
      </c>
      <c r="AN10" s="93">
        <v>108054</v>
      </c>
      <c r="AO10" s="93">
        <v>106568</v>
      </c>
      <c r="AP10" s="93">
        <v>107187</v>
      </c>
      <c r="AQ10" s="93">
        <v>102793</v>
      </c>
      <c r="AR10" s="93">
        <v>102098</v>
      </c>
      <c r="AS10" s="93">
        <v>96603</v>
      </c>
      <c r="AT10" s="93">
        <v>100966</v>
      </c>
      <c r="AU10" s="93">
        <v>99039</v>
      </c>
      <c r="AV10" s="93">
        <v>95460</v>
      </c>
      <c r="AW10" s="93">
        <v>98157</v>
      </c>
      <c r="AX10" s="93">
        <v>102886</v>
      </c>
      <c r="AY10" s="93">
        <v>99275</v>
      </c>
      <c r="AZ10" s="93">
        <v>104187</v>
      </c>
      <c r="BA10" s="93">
        <v>103379</v>
      </c>
      <c r="BB10" s="93">
        <v>104069</v>
      </c>
      <c r="BC10" s="93">
        <v>105424</v>
      </c>
      <c r="BD10" s="93">
        <v>103019</v>
      </c>
      <c r="BE10" s="93">
        <v>104761</v>
      </c>
      <c r="BF10" s="93">
        <v>106185</v>
      </c>
      <c r="BG10" s="93">
        <v>105443</v>
      </c>
      <c r="BH10" s="93">
        <v>101945</v>
      </c>
      <c r="BI10" s="93">
        <v>100783</v>
      </c>
      <c r="BJ10" s="93">
        <v>105334</v>
      </c>
      <c r="BK10" s="93">
        <v>107635</v>
      </c>
      <c r="BL10" s="93">
        <v>108153</v>
      </c>
      <c r="BM10" s="93">
        <v>111214</v>
      </c>
      <c r="BN10" s="93">
        <v>113566</v>
      </c>
      <c r="BO10" s="93">
        <v>111307</v>
      </c>
      <c r="BP10" s="93">
        <v>113814</v>
      </c>
      <c r="BQ10" s="93">
        <v>114655</v>
      </c>
      <c r="BR10" s="93">
        <v>118299</v>
      </c>
      <c r="BS10" s="93">
        <v>118572</v>
      </c>
      <c r="BT10" s="95">
        <v>120788</v>
      </c>
      <c r="BU10" s="95">
        <v>120941</v>
      </c>
      <c r="BV10" s="95">
        <v>125091</v>
      </c>
      <c r="BW10" s="95">
        <v>123200</v>
      </c>
      <c r="BX10" s="95">
        <v>127138</v>
      </c>
      <c r="BY10" s="95">
        <v>127546</v>
      </c>
      <c r="BZ10" s="95">
        <v>124645</v>
      </c>
      <c r="CA10" s="95">
        <v>122505</v>
      </c>
      <c r="CB10" s="30">
        <v>126845</v>
      </c>
      <c r="CC10" s="30">
        <v>129526</v>
      </c>
      <c r="CD10" s="30">
        <v>131109</v>
      </c>
      <c r="CE10" s="30">
        <v>133479</v>
      </c>
      <c r="CF10" s="30">
        <v>137978</v>
      </c>
      <c r="CG10" s="31"/>
      <c r="CH10" s="31"/>
      <c r="CI10" s="31"/>
      <c r="CJ10" s="31"/>
      <c r="CK10" s="31"/>
      <c r="CL10" s="31"/>
      <c r="CM10" s="31"/>
      <c r="CN10" s="31"/>
      <c r="CO10" s="31"/>
      <c r="CP10" s="31"/>
    </row>
    <row r="11" spans="1:94" s="5" customFormat="1" ht="15.75" x14ac:dyDescent="0.25">
      <c r="A11" s="94" t="s">
        <v>63</v>
      </c>
      <c r="B11" s="93"/>
      <c r="C11" s="93"/>
      <c r="D11" s="92">
        <v>3410</v>
      </c>
      <c r="E11" s="92">
        <v>3578</v>
      </c>
      <c r="F11" s="92">
        <v>3602</v>
      </c>
      <c r="G11" s="92">
        <v>3682</v>
      </c>
      <c r="H11" s="92">
        <v>3591</v>
      </c>
      <c r="I11" s="92">
        <v>3682</v>
      </c>
      <c r="J11" s="92">
        <v>3680</v>
      </c>
      <c r="K11" s="92">
        <v>3697</v>
      </c>
      <c r="L11" s="92">
        <v>3750</v>
      </c>
      <c r="M11" s="92">
        <v>3800</v>
      </c>
      <c r="N11" s="92">
        <v>3911</v>
      </c>
      <c r="O11" s="92">
        <v>3939</v>
      </c>
      <c r="P11" s="92">
        <f t="shared" ref="P11:AJ11" si="0">+P12-P10</f>
        <v>4038</v>
      </c>
      <c r="Q11" s="92">
        <f t="shared" si="0"/>
        <v>4039</v>
      </c>
      <c r="R11" s="92">
        <f t="shared" si="0"/>
        <v>3933</v>
      </c>
      <c r="S11" s="92">
        <f t="shared" si="0"/>
        <v>4155</v>
      </c>
      <c r="T11" s="92">
        <f t="shared" si="0"/>
        <v>4253</v>
      </c>
      <c r="U11" s="92">
        <f t="shared" si="0"/>
        <v>4303</v>
      </c>
      <c r="V11" s="92">
        <f t="shared" si="0"/>
        <v>4460</v>
      </c>
      <c r="W11" s="92">
        <f t="shared" si="0"/>
        <v>4530</v>
      </c>
      <c r="X11" s="92">
        <f t="shared" si="0"/>
        <v>4664</v>
      </c>
      <c r="Y11" s="92">
        <f t="shared" si="0"/>
        <v>4805</v>
      </c>
      <c r="Z11" s="92">
        <f t="shared" si="0"/>
        <v>5227</v>
      </c>
      <c r="AA11" s="92">
        <f t="shared" si="0"/>
        <v>5560</v>
      </c>
      <c r="AB11" s="92">
        <f t="shared" si="0"/>
        <v>5671</v>
      </c>
      <c r="AC11" s="92">
        <f t="shared" si="0"/>
        <v>6064</v>
      </c>
      <c r="AD11" s="92">
        <f t="shared" si="0"/>
        <v>6250</v>
      </c>
      <c r="AE11" s="92">
        <f t="shared" si="0"/>
        <v>6490</v>
      </c>
      <c r="AF11" s="92">
        <f t="shared" si="0"/>
        <v>6674</v>
      </c>
      <c r="AG11" s="92">
        <f t="shared" si="0"/>
        <v>6967</v>
      </c>
      <c r="AH11" s="92">
        <f t="shared" si="0"/>
        <v>7055</v>
      </c>
      <c r="AI11" s="92">
        <f t="shared" si="0"/>
        <v>7417</v>
      </c>
      <c r="AJ11" s="92">
        <f t="shared" si="0"/>
        <v>7407</v>
      </c>
      <c r="AK11" s="92">
        <v>7742</v>
      </c>
      <c r="AL11" s="92">
        <v>7865</v>
      </c>
      <c r="AM11" s="92">
        <v>9016</v>
      </c>
      <c r="AN11" s="92">
        <v>8788</v>
      </c>
      <c r="AO11" s="92">
        <v>8980</v>
      </c>
      <c r="AP11" s="92">
        <v>9094</v>
      </c>
      <c r="AQ11" s="92">
        <v>8841</v>
      </c>
      <c r="AR11" s="92">
        <v>8994</v>
      </c>
      <c r="AS11" s="92">
        <v>8871</v>
      </c>
      <c r="AT11" s="92">
        <v>9453</v>
      </c>
      <c r="AU11" s="92">
        <v>9540</v>
      </c>
      <c r="AV11" s="92">
        <v>9569</v>
      </c>
      <c r="AW11" s="92">
        <v>10186</v>
      </c>
      <c r="AX11" s="92">
        <v>10804</v>
      </c>
      <c r="AY11" s="92">
        <v>11541</v>
      </c>
      <c r="AZ11" s="92">
        <f>+AZ12-AZ10</f>
        <v>11203</v>
      </c>
      <c r="BA11" s="92">
        <f>+BA12-BA10</f>
        <v>11591</v>
      </c>
      <c r="BB11" s="92">
        <f>+BB12-BB10</f>
        <v>11804</v>
      </c>
      <c r="BC11" s="92">
        <f>+BC12-BC10</f>
        <v>11860</v>
      </c>
      <c r="BD11" s="92">
        <v>11818</v>
      </c>
      <c r="BE11" s="92">
        <v>12053</v>
      </c>
      <c r="BF11" s="92">
        <v>12260</v>
      </c>
      <c r="BG11" s="92">
        <v>12307</v>
      </c>
      <c r="BH11" s="92">
        <v>12259</v>
      </c>
      <c r="BI11" s="92">
        <v>12686</v>
      </c>
      <c r="BJ11" s="92">
        <v>13198</v>
      </c>
      <c r="BK11" s="92">
        <v>13588</v>
      </c>
      <c r="BL11" s="92">
        <v>13742</v>
      </c>
      <c r="BM11" s="92">
        <v>14196</v>
      </c>
      <c r="BN11" s="92">
        <v>14455</v>
      </c>
      <c r="BO11" s="92">
        <v>14343</v>
      </c>
      <c r="BP11" s="92">
        <v>14743</v>
      </c>
      <c r="BQ11" s="92">
        <f>+BQ12-BQ10</f>
        <v>15061</v>
      </c>
      <c r="BR11" s="92">
        <v>15321</v>
      </c>
      <c r="BS11" s="92">
        <v>15363</v>
      </c>
      <c r="BT11" s="91">
        <v>15620</v>
      </c>
      <c r="BU11" s="91">
        <v>15626</v>
      </c>
      <c r="BV11" s="91">
        <v>16243</v>
      </c>
      <c r="BW11" s="91">
        <v>17220</v>
      </c>
      <c r="BX11" s="91">
        <f>BX12-BX10</f>
        <v>17250</v>
      </c>
      <c r="BY11" s="91">
        <v>17077</v>
      </c>
      <c r="BZ11" s="91">
        <v>16884</v>
      </c>
      <c r="CA11" s="91">
        <v>16546</v>
      </c>
      <c r="CB11" s="32">
        <v>16834</v>
      </c>
      <c r="CC11" s="32">
        <v>17138</v>
      </c>
      <c r="CD11" s="32">
        <v>17316</v>
      </c>
      <c r="CE11" s="32">
        <v>17507</v>
      </c>
      <c r="CF11" s="32">
        <v>17906</v>
      </c>
      <c r="CG11" s="31"/>
      <c r="CH11" s="31"/>
      <c r="CI11" s="31"/>
      <c r="CJ11" s="31"/>
      <c r="CK11" s="31"/>
      <c r="CL11" s="31"/>
      <c r="CM11" s="31"/>
      <c r="CN11" s="31"/>
      <c r="CO11" s="31"/>
      <c r="CP11" s="31"/>
    </row>
    <row r="12" spans="1:94" s="5" customFormat="1" ht="15.75" x14ac:dyDescent="0.25">
      <c r="A12" s="94" t="s">
        <v>64</v>
      </c>
      <c r="B12" s="93"/>
      <c r="C12" s="93"/>
      <c r="D12" s="93">
        <v>89617</v>
      </c>
      <c r="E12" s="93">
        <v>91557</v>
      </c>
      <c r="F12" s="93">
        <v>93013</v>
      </c>
      <c r="G12" s="93">
        <v>94856</v>
      </c>
      <c r="H12" s="93">
        <v>92213</v>
      </c>
      <c r="I12" s="93">
        <v>93858</v>
      </c>
      <c r="J12" s="93">
        <v>94238</v>
      </c>
      <c r="K12" s="93">
        <v>93905</v>
      </c>
      <c r="L12" s="93">
        <v>94529</v>
      </c>
      <c r="M12" s="93">
        <v>94818</v>
      </c>
      <c r="N12" s="93">
        <v>96878</v>
      </c>
      <c r="O12" s="93">
        <v>97100</v>
      </c>
      <c r="P12" s="93">
        <v>98116</v>
      </c>
      <c r="Q12" s="93">
        <v>94435</v>
      </c>
      <c r="R12" s="93">
        <v>85834</v>
      </c>
      <c r="S12" s="93">
        <v>90917</v>
      </c>
      <c r="T12" s="93">
        <v>92904</v>
      </c>
      <c r="U12" s="93">
        <v>93836</v>
      </c>
      <c r="V12" s="93">
        <v>96633</v>
      </c>
      <c r="W12" s="93">
        <v>98046</v>
      </c>
      <c r="X12" s="93">
        <v>97538</v>
      </c>
      <c r="Y12" s="93">
        <v>95809</v>
      </c>
      <c r="Z12" s="93">
        <v>101456</v>
      </c>
      <c r="AA12" s="93">
        <v>103273</v>
      </c>
      <c r="AB12" s="93">
        <v>102989</v>
      </c>
      <c r="AC12" s="93">
        <v>105033</v>
      </c>
      <c r="AD12" s="93">
        <v>106995</v>
      </c>
      <c r="AE12" s="93">
        <v>108653</v>
      </c>
      <c r="AF12" s="93">
        <v>109677</v>
      </c>
      <c r="AG12" s="93">
        <v>112185</v>
      </c>
      <c r="AH12" s="93">
        <v>113513</v>
      </c>
      <c r="AI12" s="93">
        <v>116307</v>
      </c>
      <c r="AJ12" s="93">
        <v>113958</v>
      </c>
      <c r="AK12" s="93">
        <v>116498</v>
      </c>
      <c r="AL12" s="93">
        <v>116497</v>
      </c>
      <c r="AM12" s="93">
        <v>119557</v>
      </c>
      <c r="AN12" s="93">
        <v>116842</v>
      </c>
      <c r="AO12" s="93">
        <f>+AO10+AO11</f>
        <v>115548</v>
      </c>
      <c r="AP12" s="93">
        <v>116281</v>
      </c>
      <c r="AQ12" s="93">
        <v>111634</v>
      </c>
      <c r="AR12" s="93">
        <v>111092</v>
      </c>
      <c r="AS12" s="93">
        <v>105474</v>
      </c>
      <c r="AT12" s="93">
        <v>110419</v>
      </c>
      <c r="AU12" s="93">
        <v>108579</v>
      </c>
      <c r="AV12" s="93">
        <v>105029</v>
      </c>
      <c r="AW12" s="93">
        <v>108343</v>
      </c>
      <c r="AX12" s="93">
        <v>113690</v>
      </c>
      <c r="AY12" s="93">
        <v>110816</v>
      </c>
      <c r="AZ12" s="93">
        <v>115390</v>
      </c>
      <c r="BA12" s="93">
        <v>114970</v>
      </c>
      <c r="BB12" s="93">
        <v>115873</v>
      </c>
      <c r="BC12" s="93">
        <v>117284</v>
      </c>
      <c r="BD12" s="93">
        <v>114837</v>
      </c>
      <c r="BE12" s="93">
        <v>116814</v>
      </c>
      <c r="BF12" s="93">
        <v>118445</v>
      </c>
      <c r="BG12" s="93">
        <v>117750</v>
      </c>
      <c r="BH12" s="93">
        <v>114204</v>
      </c>
      <c r="BI12" s="93">
        <v>113469</v>
      </c>
      <c r="BJ12" s="93">
        <v>118532</v>
      </c>
      <c r="BK12" s="93">
        <f>+BK10+BK11</f>
        <v>121223</v>
      </c>
      <c r="BL12" s="93">
        <v>121895</v>
      </c>
      <c r="BM12" s="93">
        <v>125410</v>
      </c>
      <c r="BN12" s="93">
        <v>128021</v>
      </c>
      <c r="BO12" s="93">
        <v>125650</v>
      </c>
      <c r="BP12" s="93">
        <v>128557</v>
      </c>
      <c r="BQ12" s="93">
        <v>129716</v>
      </c>
      <c r="BR12" s="93">
        <v>133620</v>
      </c>
      <c r="BS12" s="93">
        <v>133935</v>
      </c>
      <c r="BT12" s="95">
        <v>136408</v>
      </c>
      <c r="BU12" s="95">
        <v>136567</v>
      </c>
      <c r="BV12" s="95">
        <v>141334</v>
      </c>
      <c r="BW12" s="95">
        <v>140420</v>
      </c>
      <c r="BX12" s="95">
        <v>144388</v>
      </c>
      <c r="BY12" s="95">
        <f>+BY10+BY11</f>
        <v>144623</v>
      </c>
      <c r="BZ12" s="95">
        <v>141529</v>
      </c>
      <c r="CA12" s="95">
        <v>139051</v>
      </c>
      <c r="CB12" s="30">
        <v>143679</v>
      </c>
      <c r="CC12" s="30">
        <v>146664</v>
      </c>
      <c r="CD12" s="30">
        <v>148425</v>
      </c>
      <c r="CE12" s="30">
        <v>150986</v>
      </c>
      <c r="CF12" s="30">
        <v>155884</v>
      </c>
      <c r="CG12" s="31"/>
      <c r="CH12" s="31"/>
      <c r="CI12" s="31"/>
      <c r="CJ12" s="31"/>
      <c r="CK12" s="31"/>
      <c r="CL12" s="31"/>
      <c r="CM12" s="31"/>
      <c r="CN12" s="31"/>
      <c r="CO12" s="31"/>
      <c r="CP12" s="31"/>
    </row>
    <row r="13" spans="1:94" s="5" customFormat="1" ht="15.75" x14ac:dyDescent="0.25">
      <c r="A13" s="94" t="s">
        <v>93</v>
      </c>
      <c r="B13" s="30"/>
      <c r="C13" s="30" t="e">
        <f t="shared" ref="C13:BM13" si="1">+AVERAGE(B12:C12)</f>
        <v>#DIV/0!</v>
      </c>
      <c r="D13" s="30">
        <f t="shared" si="1"/>
        <v>89617</v>
      </c>
      <c r="E13" s="30">
        <f t="shared" si="1"/>
        <v>90587</v>
      </c>
      <c r="F13" s="30">
        <f t="shared" si="1"/>
        <v>92285</v>
      </c>
      <c r="G13" s="30">
        <f t="shared" si="1"/>
        <v>93934.5</v>
      </c>
      <c r="H13" s="30">
        <f t="shared" si="1"/>
        <v>93534.5</v>
      </c>
      <c r="I13" s="30">
        <f t="shared" si="1"/>
        <v>93035.5</v>
      </c>
      <c r="J13" s="30">
        <f t="shared" si="1"/>
        <v>94048</v>
      </c>
      <c r="K13" s="30">
        <f t="shared" si="1"/>
        <v>94071.5</v>
      </c>
      <c r="L13" s="30">
        <f t="shared" si="1"/>
        <v>94217</v>
      </c>
      <c r="M13" s="30">
        <f t="shared" si="1"/>
        <v>94673.5</v>
      </c>
      <c r="N13" s="30">
        <f t="shared" si="1"/>
        <v>95848</v>
      </c>
      <c r="O13" s="30">
        <f t="shared" si="1"/>
        <v>96989</v>
      </c>
      <c r="P13" s="30">
        <f t="shared" si="1"/>
        <v>97608</v>
      </c>
      <c r="Q13" s="30">
        <f t="shared" si="1"/>
        <v>96275.5</v>
      </c>
      <c r="R13" s="30">
        <f t="shared" si="1"/>
        <v>90134.5</v>
      </c>
      <c r="S13" s="30">
        <f t="shared" si="1"/>
        <v>88375.5</v>
      </c>
      <c r="T13" s="30">
        <f t="shared" si="1"/>
        <v>91910.5</v>
      </c>
      <c r="U13" s="30">
        <f t="shared" si="1"/>
        <v>93370</v>
      </c>
      <c r="V13" s="30">
        <f t="shared" si="1"/>
        <v>95234.5</v>
      </c>
      <c r="W13" s="30">
        <f t="shared" si="1"/>
        <v>97339.5</v>
      </c>
      <c r="X13" s="30">
        <f t="shared" si="1"/>
        <v>97792</v>
      </c>
      <c r="Y13" s="30">
        <f t="shared" si="1"/>
        <v>96673.5</v>
      </c>
      <c r="Z13" s="30">
        <f t="shared" si="1"/>
        <v>98632.5</v>
      </c>
      <c r="AA13" s="30">
        <f t="shared" si="1"/>
        <v>102364.5</v>
      </c>
      <c r="AB13" s="30">
        <f t="shared" si="1"/>
        <v>103131</v>
      </c>
      <c r="AC13" s="30">
        <f t="shared" si="1"/>
        <v>104011</v>
      </c>
      <c r="AD13" s="30">
        <f t="shared" si="1"/>
        <v>106014</v>
      </c>
      <c r="AE13" s="30">
        <f t="shared" si="1"/>
        <v>107824</v>
      </c>
      <c r="AF13" s="30">
        <f t="shared" si="1"/>
        <v>109165</v>
      </c>
      <c r="AG13" s="30">
        <f t="shared" si="1"/>
        <v>110931</v>
      </c>
      <c r="AH13" s="30">
        <f t="shared" si="1"/>
        <v>112849</v>
      </c>
      <c r="AI13" s="30">
        <f t="shared" si="1"/>
        <v>114910</v>
      </c>
      <c r="AJ13" s="30">
        <f t="shared" si="1"/>
        <v>115132.5</v>
      </c>
      <c r="AK13" s="30">
        <f t="shared" si="1"/>
        <v>115228</v>
      </c>
      <c r="AL13" s="30">
        <f t="shared" si="1"/>
        <v>116497.5</v>
      </c>
      <c r="AM13" s="30">
        <f t="shared" si="1"/>
        <v>118027</v>
      </c>
      <c r="AN13" s="30">
        <f t="shared" si="1"/>
        <v>118199.5</v>
      </c>
      <c r="AO13" s="30">
        <f t="shared" si="1"/>
        <v>116195</v>
      </c>
      <c r="AP13" s="30">
        <f t="shared" si="1"/>
        <v>115914.5</v>
      </c>
      <c r="AQ13" s="30">
        <f t="shared" si="1"/>
        <v>113957.5</v>
      </c>
      <c r="AR13" s="30">
        <f t="shared" si="1"/>
        <v>111363</v>
      </c>
      <c r="AS13" s="30">
        <f t="shared" si="1"/>
        <v>108283</v>
      </c>
      <c r="AT13" s="30">
        <f t="shared" si="1"/>
        <v>107946.5</v>
      </c>
      <c r="AU13" s="30">
        <f t="shared" si="1"/>
        <v>109499</v>
      </c>
      <c r="AV13" s="30">
        <f t="shared" si="1"/>
        <v>106804</v>
      </c>
      <c r="AW13" s="30">
        <f t="shared" si="1"/>
        <v>106686</v>
      </c>
      <c r="AX13" s="30">
        <f t="shared" si="1"/>
        <v>111016.5</v>
      </c>
      <c r="AY13" s="30">
        <f t="shared" si="1"/>
        <v>112253</v>
      </c>
      <c r="AZ13" s="30">
        <f t="shared" si="1"/>
        <v>113103</v>
      </c>
      <c r="BA13" s="30">
        <f t="shared" si="1"/>
        <v>115180</v>
      </c>
      <c r="BB13" s="30">
        <f t="shared" si="1"/>
        <v>115421.5</v>
      </c>
      <c r="BC13" s="30">
        <f t="shared" si="1"/>
        <v>116578.5</v>
      </c>
      <c r="BD13" s="30">
        <f t="shared" si="1"/>
        <v>116060.5</v>
      </c>
      <c r="BE13" s="30">
        <f t="shared" si="1"/>
        <v>115825.5</v>
      </c>
      <c r="BF13" s="30">
        <f t="shared" si="1"/>
        <v>117629.5</v>
      </c>
      <c r="BG13" s="30">
        <f t="shared" si="1"/>
        <v>118097.5</v>
      </c>
      <c r="BH13" s="30">
        <f t="shared" si="1"/>
        <v>115977</v>
      </c>
      <c r="BI13" s="30">
        <f t="shared" si="1"/>
        <v>113836.5</v>
      </c>
      <c r="BJ13" s="30">
        <f t="shared" si="1"/>
        <v>116000.5</v>
      </c>
      <c r="BK13" s="30">
        <f t="shared" si="1"/>
        <v>119877.5</v>
      </c>
      <c r="BL13" s="30">
        <f t="shared" si="1"/>
        <v>121559</v>
      </c>
      <c r="BM13" s="30">
        <f t="shared" si="1"/>
        <v>123652.5</v>
      </c>
      <c r="BN13" s="30">
        <f t="shared" ref="BN13:BZ13" si="2">+AVERAGE(BM12:BN12)</f>
        <v>126715.5</v>
      </c>
      <c r="BO13" s="30">
        <f t="shared" si="2"/>
        <v>126835.5</v>
      </c>
      <c r="BP13" s="30">
        <f t="shared" si="2"/>
        <v>127103.5</v>
      </c>
      <c r="BQ13" s="30">
        <f t="shared" si="2"/>
        <v>129136.5</v>
      </c>
      <c r="BR13" s="30">
        <f t="shared" si="2"/>
        <v>131668</v>
      </c>
      <c r="BS13" s="30">
        <f t="shared" si="2"/>
        <v>133777.5</v>
      </c>
      <c r="BT13" s="30">
        <f t="shared" si="2"/>
        <v>135171.5</v>
      </c>
      <c r="BU13" s="30">
        <f t="shared" si="2"/>
        <v>136487.5</v>
      </c>
      <c r="BV13" s="30">
        <f t="shared" si="2"/>
        <v>138950.5</v>
      </c>
      <c r="BW13" s="30">
        <f t="shared" si="2"/>
        <v>140877</v>
      </c>
      <c r="BX13" s="30">
        <f t="shared" si="2"/>
        <v>142404</v>
      </c>
      <c r="BY13" s="30">
        <f t="shared" si="2"/>
        <v>144505.5</v>
      </c>
      <c r="BZ13" s="30">
        <f t="shared" si="2"/>
        <v>143076</v>
      </c>
      <c r="CA13" s="30">
        <f>+AVERAGE(BZ12:CA12)</f>
        <v>140290</v>
      </c>
      <c r="CB13" s="30">
        <f>+AVERAGE(CA12:CB12)</f>
        <v>141365</v>
      </c>
      <c r="CC13" s="30">
        <f>+AVERAGE(CB12:CC12)</f>
        <v>145171.5</v>
      </c>
      <c r="CD13" s="30">
        <f>+AVERAGE(CC12:CD12)</f>
        <v>147544.5</v>
      </c>
      <c r="CE13" s="30">
        <f>+AVERAGE(CD12:CE12)</f>
        <v>149705.5</v>
      </c>
      <c r="CF13" s="30">
        <f t="shared" ref="CF13" si="3">+AVERAGE(CE12:CF12)</f>
        <v>153435</v>
      </c>
      <c r="CG13" s="30"/>
      <c r="CH13" s="31"/>
      <c r="CI13" s="31"/>
      <c r="CJ13" s="31"/>
      <c r="CK13" s="31"/>
      <c r="CL13" s="31"/>
      <c r="CM13" s="31"/>
      <c r="CN13" s="31"/>
      <c r="CO13" s="31"/>
      <c r="CP13" s="31"/>
    </row>
    <row r="14" spans="1:94" s="5" customFormat="1" ht="18" hidden="1" x14ac:dyDescent="0.25">
      <c r="A14" s="96" t="s">
        <v>65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5"/>
      <c r="BU14" s="95"/>
      <c r="BV14" s="95"/>
      <c r="BW14" s="95"/>
      <c r="BX14" s="95"/>
      <c r="BY14" s="95"/>
      <c r="BZ14" s="95"/>
      <c r="CA14" s="95"/>
      <c r="CB14" s="30"/>
      <c r="CC14" s="30"/>
      <c r="CD14" s="30"/>
      <c r="CE14" s="30"/>
      <c r="CF14" s="30"/>
      <c r="CG14" s="31"/>
      <c r="CH14" s="31"/>
      <c r="CI14" s="31"/>
      <c r="CJ14" s="31"/>
      <c r="CK14" s="31"/>
      <c r="CL14" s="31"/>
      <c r="CM14" s="31"/>
      <c r="CN14" s="31"/>
      <c r="CO14" s="31"/>
      <c r="CP14" s="31"/>
    </row>
    <row r="15" spans="1:94" s="5" customFormat="1" ht="15.75" hidden="1" x14ac:dyDescent="0.25">
      <c r="A15" s="94" t="s">
        <v>62</v>
      </c>
      <c r="B15" s="93"/>
      <c r="C15" s="93"/>
      <c r="D15" s="93">
        <v>5268</v>
      </c>
      <c r="E15" s="93">
        <v>5343</v>
      </c>
      <c r="F15" s="93">
        <v>5426</v>
      </c>
      <c r="G15" s="93">
        <v>5499</v>
      </c>
      <c r="H15" s="93">
        <v>5368</v>
      </c>
      <c r="I15" s="93">
        <v>5396</v>
      </c>
      <c r="J15" s="93">
        <v>5383</v>
      </c>
      <c r="K15" s="93">
        <v>5345</v>
      </c>
      <c r="L15" s="93">
        <v>5365</v>
      </c>
      <c r="M15" s="93">
        <v>5368</v>
      </c>
      <c r="N15" s="93">
        <v>5456</v>
      </c>
      <c r="O15" s="93">
        <v>5391</v>
      </c>
      <c r="P15" s="93">
        <v>5424</v>
      </c>
      <c r="Q15" s="93">
        <v>5202</v>
      </c>
      <c r="R15" s="93">
        <v>4698</v>
      </c>
      <c r="S15" s="93">
        <v>4925</v>
      </c>
      <c r="T15" s="93">
        <v>5012</v>
      </c>
      <c r="U15" s="93">
        <v>5041</v>
      </c>
      <c r="V15" s="93">
        <v>5138</v>
      </c>
      <c r="W15" s="93">
        <v>5166</v>
      </c>
      <c r="X15" s="93">
        <v>5139</v>
      </c>
      <c r="Y15" s="93">
        <v>5033</v>
      </c>
      <c r="Z15" s="93">
        <v>5292</v>
      </c>
      <c r="AA15" s="93">
        <v>5320</v>
      </c>
      <c r="AB15" s="93">
        <v>5263</v>
      </c>
      <c r="AC15" s="93">
        <v>5295</v>
      </c>
      <c r="AD15" s="93">
        <v>5308</v>
      </c>
      <c r="AE15" s="93">
        <v>5376</v>
      </c>
      <c r="AF15" s="93">
        <v>5388</v>
      </c>
      <c r="AG15" s="93">
        <v>5485</v>
      </c>
      <c r="AH15" s="93">
        <v>5536</v>
      </c>
      <c r="AI15" s="93">
        <v>5654</v>
      </c>
      <c r="AJ15" s="93">
        <v>5503</v>
      </c>
      <c r="AK15" s="93">
        <v>5604</v>
      </c>
      <c r="AL15" s="93">
        <v>5566</v>
      </c>
      <c r="AM15" s="93">
        <v>5629</v>
      </c>
      <c r="AN15" s="93">
        <v>5366</v>
      </c>
      <c r="AO15" s="93">
        <v>5264</v>
      </c>
      <c r="AP15" s="93">
        <v>5201</v>
      </c>
      <c r="AQ15" s="93">
        <v>5018</v>
      </c>
      <c r="AR15" s="93">
        <v>4912</v>
      </c>
      <c r="AS15" s="93">
        <v>4635</v>
      </c>
      <c r="AT15" s="93">
        <v>4846</v>
      </c>
      <c r="AU15" s="93">
        <v>4746</v>
      </c>
      <c r="AV15" s="93">
        <v>4575</v>
      </c>
      <c r="AW15" s="93">
        <v>4660</v>
      </c>
      <c r="AX15" s="93">
        <v>4796</v>
      </c>
      <c r="AY15" s="93">
        <v>4622</v>
      </c>
      <c r="AZ15" s="93">
        <v>4771</v>
      </c>
      <c r="BA15" s="93">
        <v>4754</v>
      </c>
      <c r="BB15" s="93">
        <v>4834</v>
      </c>
      <c r="BC15" s="93">
        <v>4894</v>
      </c>
      <c r="BD15" s="93">
        <v>4823</v>
      </c>
      <c r="BE15" s="93">
        <v>4901</v>
      </c>
      <c r="BF15" s="93">
        <v>4972</v>
      </c>
      <c r="BG15" s="93">
        <v>4975</v>
      </c>
      <c r="BH15" s="93">
        <v>4856</v>
      </c>
      <c r="BI15" s="93">
        <v>4819</v>
      </c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31"/>
      <c r="CH15" s="31"/>
      <c r="CI15" s="31"/>
      <c r="CJ15" s="31"/>
      <c r="CK15" s="31"/>
      <c r="CL15" s="31"/>
      <c r="CM15" s="31"/>
      <c r="CN15" s="31"/>
      <c r="CO15" s="31"/>
      <c r="CP15" s="31"/>
    </row>
    <row r="16" spans="1:94" s="5" customFormat="1" ht="15.75" hidden="1" x14ac:dyDescent="0.25">
      <c r="A16" s="94" t="s">
        <v>63</v>
      </c>
      <c r="B16" s="93"/>
      <c r="C16" s="93"/>
      <c r="D16" s="92">
        <v>21278</v>
      </c>
      <c r="E16" s="92">
        <v>21505</v>
      </c>
      <c r="F16" s="92">
        <v>21638</v>
      </c>
      <c r="G16" s="92">
        <v>21957</v>
      </c>
      <c r="H16" s="92">
        <v>21448</v>
      </c>
      <c r="I16" s="92">
        <v>21785</v>
      </c>
      <c r="J16" s="92">
        <v>21870</v>
      </c>
      <c r="K16" s="92">
        <v>21817</v>
      </c>
      <c r="L16" s="92">
        <v>21811</v>
      </c>
      <c r="M16" s="92">
        <v>21726</v>
      </c>
      <c r="N16" s="92">
        <v>22219</v>
      </c>
      <c r="O16" s="92">
        <v>22337</v>
      </c>
      <c r="P16" s="92">
        <f t="shared" ref="P16:AJ16" si="4">+P17-P15</f>
        <v>22517</v>
      </c>
      <c r="Q16" s="92">
        <f t="shared" si="4"/>
        <v>21640</v>
      </c>
      <c r="R16" s="92">
        <f t="shared" si="4"/>
        <v>19674</v>
      </c>
      <c r="S16" s="92">
        <f t="shared" si="4"/>
        <v>20955</v>
      </c>
      <c r="T16" s="92">
        <f t="shared" si="4"/>
        <v>21399</v>
      </c>
      <c r="U16" s="92">
        <f t="shared" si="4"/>
        <v>21596</v>
      </c>
      <c r="V16" s="92">
        <f t="shared" si="4"/>
        <v>22054</v>
      </c>
      <c r="W16" s="92">
        <f t="shared" si="4"/>
        <v>22453</v>
      </c>
      <c r="X16" s="92">
        <f t="shared" si="4"/>
        <v>22345</v>
      </c>
      <c r="Y16" s="92">
        <f t="shared" si="4"/>
        <v>21980</v>
      </c>
      <c r="Z16" s="92">
        <f t="shared" si="4"/>
        <v>23453</v>
      </c>
      <c r="AA16" s="92">
        <f t="shared" si="4"/>
        <v>23998</v>
      </c>
      <c r="AB16" s="92">
        <f t="shared" si="4"/>
        <v>23762</v>
      </c>
      <c r="AC16" s="92">
        <f t="shared" si="4"/>
        <v>24239</v>
      </c>
      <c r="AD16" s="92">
        <f t="shared" si="4"/>
        <v>24583</v>
      </c>
      <c r="AE16" s="92">
        <f t="shared" si="4"/>
        <v>25011</v>
      </c>
      <c r="AF16" s="92">
        <f t="shared" si="4"/>
        <v>25198</v>
      </c>
      <c r="AG16" s="92">
        <f t="shared" si="4"/>
        <v>25686</v>
      </c>
      <c r="AH16" s="92">
        <f t="shared" si="4"/>
        <v>26016</v>
      </c>
      <c r="AI16" s="92">
        <f t="shared" si="4"/>
        <v>26619</v>
      </c>
      <c r="AJ16" s="92">
        <f t="shared" si="4"/>
        <v>26012</v>
      </c>
      <c r="AK16" s="92">
        <v>26747</v>
      </c>
      <c r="AL16" s="92">
        <v>26790</v>
      </c>
      <c r="AM16" s="92">
        <v>27448</v>
      </c>
      <c r="AN16" s="92">
        <v>26654</v>
      </c>
      <c r="AO16" s="92">
        <v>26378</v>
      </c>
      <c r="AP16" s="92">
        <v>26533</v>
      </c>
      <c r="AQ16" s="92">
        <v>25454</v>
      </c>
      <c r="AR16" s="92">
        <v>25318</v>
      </c>
      <c r="AS16" s="92">
        <v>24057</v>
      </c>
      <c r="AT16" s="92">
        <v>25053</v>
      </c>
      <c r="AU16" s="92">
        <v>24604</v>
      </c>
      <c r="AV16" s="92">
        <v>23711</v>
      </c>
      <c r="AW16" s="92">
        <v>24560</v>
      </c>
      <c r="AX16" s="92">
        <v>25648</v>
      </c>
      <c r="AY16" s="92">
        <v>24925</v>
      </c>
      <c r="AZ16" s="92">
        <v>26020</v>
      </c>
      <c r="BA16" s="92">
        <v>25862</v>
      </c>
      <c r="BB16" s="92">
        <v>26092</v>
      </c>
      <c r="BC16" s="92">
        <v>26275</v>
      </c>
      <c r="BD16" s="92">
        <v>25721</v>
      </c>
      <c r="BE16" s="92">
        <v>26094</v>
      </c>
      <c r="BF16" s="92">
        <v>26412</v>
      </c>
      <c r="BG16" s="92">
        <v>26309</v>
      </c>
      <c r="BH16" s="92">
        <v>25441</v>
      </c>
      <c r="BI16" s="92">
        <v>25411</v>
      </c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31"/>
      <c r="CH16" s="31"/>
      <c r="CI16" s="31"/>
      <c r="CJ16" s="31"/>
      <c r="CK16" s="31"/>
      <c r="CL16" s="31"/>
      <c r="CM16" s="31"/>
      <c r="CN16" s="31"/>
      <c r="CO16" s="31"/>
      <c r="CP16" s="31"/>
    </row>
    <row r="17" spans="1:94" s="5" customFormat="1" ht="15.75" hidden="1" x14ac:dyDescent="0.25">
      <c r="A17" s="94" t="s">
        <v>64</v>
      </c>
      <c r="B17" s="93"/>
      <c r="C17" s="93"/>
      <c r="D17" s="93">
        <v>26546</v>
      </c>
      <c r="E17" s="93">
        <v>26848</v>
      </c>
      <c r="F17" s="93">
        <v>27064</v>
      </c>
      <c r="G17" s="93">
        <v>27456</v>
      </c>
      <c r="H17" s="93">
        <v>26816</v>
      </c>
      <c r="I17" s="93">
        <v>27181</v>
      </c>
      <c r="J17" s="93">
        <v>27253</v>
      </c>
      <c r="K17" s="93">
        <v>27162</v>
      </c>
      <c r="L17" s="93">
        <v>27176</v>
      </c>
      <c r="M17" s="93">
        <v>27094</v>
      </c>
      <c r="N17" s="93">
        <v>27675</v>
      </c>
      <c r="O17" s="93">
        <v>27728</v>
      </c>
      <c r="P17" s="93">
        <v>27941</v>
      </c>
      <c r="Q17" s="93">
        <v>26842</v>
      </c>
      <c r="R17" s="93">
        <v>24372</v>
      </c>
      <c r="S17" s="93">
        <v>25880</v>
      </c>
      <c r="T17" s="93">
        <v>26411</v>
      </c>
      <c r="U17" s="93">
        <v>26637</v>
      </c>
      <c r="V17" s="93">
        <v>27192</v>
      </c>
      <c r="W17" s="93">
        <v>27619</v>
      </c>
      <c r="X17" s="93">
        <v>27484</v>
      </c>
      <c r="Y17" s="93">
        <v>27013</v>
      </c>
      <c r="Z17" s="93">
        <v>28745</v>
      </c>
      <c r="AA17" s="93">
        <v>29318</v>
      </c>
      <c r="AB17" s="93">
        <v>29025</v>
      </c>
      <c r="AC17" s="93">
        <v>29534</v>
      </c>
      <c r="AD17" s="93">
        <v>29891</v>
      </c>
      <c r="AE17" s="93">
        <v>30387</v>
      </c>
      <c r="AF17" s="93">
        <v>30586</v>
      </c>
      <c r="AG17" s="93">
        <v>31171</v>
      </c>
      <c r="AH17" s="93">
        <v>31552</v>
      </c>
      <c r="AI17" s="93">
        <v>32273</v>
      </c>
      <c r="AJ17" s="93">
        <v>31515</v>
      </c>
      <c r="AK17" s="93">
        <v>32351</v>
      </c>
      <c r="AL17" s="93">
        <v>32356</v>
      </c>
      <c r="AM17" s="93">
        <v>33077</v>
      </c>
      <c r="AN17" s="93">
        <v>32020</v>
      </c>
      <c r="AO17" s="93">
        <v>31642</v>
      </c>
      <c r="AP17" s="93">
        <v>31734</v>
      </c>
      <c r="AQ17" s="93">
        <v>30472</v>
      </c>
      <c r="AR17" s="93">
        <v>30230</v>
      </c>
      <c r="AS17" s="93">
        <v>28692</v>
      </c>
      <c r="AT17" s="93">
        <v>29899</v>
      </c>
      <c r="AU17" s="93">
        <v>29350</v>
      </c>
      <c r="AV17" s="93">
        <v>28286</v>
      </c>
      <c r="AW17" s="93">
        <v>29220</v>
      </c>
      <c r="AX17" s="93">
        <v>30444</v>
      </c>
      <c r="AY17" s="93">
        <v>29547</v>
      </c>
      <c r="AZ17" s="93">
        <v>30791</v>
      </c>
      <c r="BA17" s="93">
        <v>30616</v>
      </c>
      <c r="BB17" s="93">
        <v>30926</v>
      </c>
      <c r="BC17" s="93">
        <v>31169</v>
      </c>
      <c r="BD17" s="93">
        <v>30544</v>
      </c>
      <c r="BE17" s="93">
        <v>30995</v>
      </c>
      <c r="BF17" s="93">
        <v>31384</v>
      </c>
      <c r="BG17" s="93">
        <v>31284</v>
      </c>
      <c r="BH17" s="93">
        <v>30297</v>
      </c>
      <c r="BI17" s="93">
        <v>30230</v>
      </c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31"/>
      <c r="CH17" s="31"/>
      <c r="CI17" s="31"/>
      <c r="CJ17" s="31"/>
      <c r="CK17" s="31"/>
      <c r="CL17" s="31"/>
      <c r="CM17" s="31"/>
      <c r="CN17" s="31"/>
      <c r="CO17" s="31"/>
      <c r="CP17" s="31"/>
    </row>
    <row r="18" spans="1:94" s="5" customFormat="1" ht="15.75" x14ac:dyDescent="0.25">
      <c r="A18" s="90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5"/>
      <c r="BU18" s="95"/>
      <c r="BV18" s="95"/>
      <c r="BW18" s="95"/>
      <c r="BX18" s="95"/>
      <c r="BY18" s="95"/>
      <c r="BZ18" s="95"/>
      <c r="CA18" s="95"/>
      <c r="CB18" s="30"/>
      <c r="CC18" s="30"/>
      <c r="CD18" s="30"/>
      <c r="CE18" s="30"/>
      <c r="CF18" s="30"/>
      <c r="CG18" s="31"/>
      <c r="CH18" s="31"/>
      <c r="CI18" s="31"/>
      <c r="CJ18" s="31"/>
      <c r="CK18" s="31"/>
      <c r="CL18" s="31"/>
      <c r="CM18" s="31"/>
      <c r="CN18" s="31"/>
      <c r="CO18" s="31"/>
      <c r="CP18" s="31"/>
    </row>
    <row r="19" spans="1:94" s="5" customFormat="1" ht="15.75" hidden="1" x14ac:dyDescent="0.25">
      <c r="A19" s="96" t="s">
        <v>32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5"/>
      <c r="BU19" s="95"/>
      <c r="BV19" s="95"/>
      <c r="BW19" s="95"/>
      <c r="BX19" s="95"/>
      <c r="BY19" s="95"/>
      <c r="BZ19" s="95"/>
      <c r="CA19" s="95"/>
      <c r="CB19" s="30"/>
      <c r="CC19" s="30"/>
      <c r="CD19" s="30"/>
      <c r="CE19" s="30"/>
      <c r="CF19" s="30"/>
      <c r="CG19" s="31"/>
      <c r="CH19" s="31"/>
      <c r="CI19" s="31"/>
      <c r="CJ19" s="31"/>
      <c r="CK19" s="31"/>
      <c r="CL19" s="31"/>
      <c r="CM19" s="31"/>
      <c r="CN19" s="31"/>
      <c r="CO19" s="31"/>
      <c r="CP19" s="31"/>
    </row>
    <row r="20" spans="1:94" s="5" customFormat="1" ht="15.75" hidden="1" x14ac:dyDescent="0.25">
      <c r="A20" s="94" t="s">
        <v>62</v>
      </c>
      <c r="B20" s="93"/>
      <c r="C20" s="93"/>
      <c r="D20" s="93">
        <v>91475</v>
      </c>
      <c r="E20" s="93">
        <v>93322</v>
      </c>
      <c r="F20" s="93">
        <v>94837</v>
      </c>
      <c r="G20" s="93">
        <v>96673</v>
      </c>
      <c r="H20" s="93">
        <v>93990</v>
      </c>
      <c r="I20" s="93">
        <v>95572</v>
      </c>
      <c r="J20" s="93">
        <v>95941</v>
      </c>
      <c r="K20" s="93">
        <v>95553</v>
      </c>
      <c r="L20" s="93">
        <v>96144</v>
      </c>
      <c r="M20" s="93">
        <v>96386</v>
      </c>
      <c r="N20" s="93">
        <v>98423</v>
      </c>
      <c r="O20" s="93">
        <v>98552</v>
      </c>
      <c r="P20" s="93">
        <f t="shared" ref="P20:AJ20" si="5">+P10+P15</f>
        <v>99502</v>
      </c>
      <c r="Q20" s="93">
        <f t="shared" si="5"/>
        <v>95598</v>
      </c>
      <c r="R20" s="93">
        <f t="shared" si="5"/>
        <v>86599</v>
      </c>
      <c r="S20" s="93">
        <f t="shared" si="5"/>
        <v>91687</v>
      </c>
      <c r="T20" s="93">
        <f t="shared" si="5"/>
        <v>93663</v>
      </c>
      <c r="U20" s="93">
        <f t="shared" si="5"/>
        <v>94574</v>
      </c>
      <c r="V20" s="93">
        <f t="shared" si="5"/>
        <v>97311</v>
      </c>
      <c r="W20" s="93">
        <f t="shared" si="5"/>
        <v>98682</v>
      </c>
      <c r="X20" s="93">
        <f t="shared" si="5"/>
        <v>98013</v>
      </c>
      <c r="Y20" s="93">
        <f t="shared" si="5"/>
        <v>96037</v>
      </c>
      <c r="Z20" s="93">
        <f t="shared" si="5"/>
        <v>101521</v>
      </c>
      <c r="AA20" s="93">
        <f t="shared" si="5"/>
        <v>103033</v>
      </c>
      <c r="AB20" s="93">
        <f t="shared" si="5"/>
        <v>102581</v>
      </c>
      <c r="AC20" s="93">
        <f t="shared" si="5"/>
        <v>104264</v>
      </c>
      <c r="AD20" s="93">
        <f t="shared" si="5"/>
        <v>106053</v>
      </c>
      <c r="AE20" s="93">
        <f t="shared" si="5"/>
        <v>107539</v>
      </c>
      <c r="AF20" s="93">
        <f t="shared" si="5"/>
        <v>108391</v>
      </c>
      <c r="AG20" s="93">
        <f t="shared" si="5"/>
        <v>110703</v>
      </c>
      <c r="AH20" s="93">
        <f t="shared" si="5"/>
        <v>111994</v>
      </c>
      <c r="AI20" s="93">
        <f t="shared" si="5"/>
        <v>114544</v>
      </c>
      <c r="AJ20" s="93">
        <f t="shared" si="5"/>
        <v>112054</v>
      </c>
      <c r="AK20" s="93">
        <v>114360</v>
      </c>
      <c r="AL20" s="93">
        <v>114198</v>
      </c>
      <c r="AM20" s="93">
        <f>+AM10+AM15</f>
        <v>116170</v>
      </c>
      <c r="AN20" s="93">
        <f>+AN10+AN15</f>
        <v>113420</v>
      </c>
      <c r="AO20" s="93">
        <f>+AO10+AO15</f>
        <v>111832</v>
      </c>
      <c r="AP20" s="93">
        <f>+AP10+AP15</f>
        <v>112388</v>
      </c>
      <c r="AQ20" s="93">
        <f>+AQ10+AQ15</f>
        <v>107811</v>
      </c>
      <c r="AR20" s="93">
        <v>107010</v>
      </c>
      <c r="AS20" s="93">
        <v>101238</v>
      </c>
      <c r="AT20" s="93">
        <v>105812</v>
      </c>
      <c r="AU20" s="93">
        <v>103785</v>
      </c>
      <c r="AV20" s="93">
        <v>100035</v>
      </c>
      <c r="AW20" s="93">
        <v>102817</v>
      </c>
      <c r="AX20" s="93">
        <v>107682</v>
      </c>
      <c r="AY20" s="93">
        <v>103897</v>
      </c>
      <c r="AZ20" s="93">
        <f>+AZ10+AZ15</f>
        <v>108958</v>
      </c>
      <c r="BA20" s="93">
        <f>+BA10+BA15</f>
        <v>108133</v>
      </c>
      <c r="BB20" s="93">
        <f>+BB10+BB15</f>
        <v>108903</v>
      </c>
      <c r="BC20" s="93">
        <v>110318</v>
      </c>
      <c r="BD20" s="93">
        <v>107842</v>
      </c>
      <c r="BE20" s="93">
        <f>+BE10+BE15</f>
        <v>109662</v>
      </c>
      <c r="BF20" s="93">
        <v>111157</v>
      </c>
      <c r="BG20" s="93">
        <v>110418</v>
      </c>
      <c r="BH20" s="93">
        <f>+BH10+BH15</f>
        <v>106801</v>
      </c>
      <c r="BI20" s="93">
        <f>+BI10+BI15</f>
        <v>105602</v>
      </c>
      <c r="BJ20" s="93">
        <f>+BJ10+BJ15</f>
        <v>105334</v>
      </c>
      <c r="BK20" s="93">
        <v>107635</v>
      </c>
      <c r="BL20" s="93">
        <v>108153</v>
      </c>
      <c r="BM20" s="93">
        <v>111214</v>
      </c>
      <c r="BN20" s="93">
        <v>113566</v>
      </c>
      <c r="BO20" s="93">
        <v>111307</v>
      </c>
      <c r="BP20" s="93">
        <v>113814</v>
      </c>
      <c r="BQ20" s="93">
        <v>114655</v>
      </c>
      <c r="BR20" s="93">
        <v>118299</v>
      </c>
      <c r="BS20" s="93">
        <v>118572</v>
      </c>
      <c r="BT20" s="95">
        <v>120788</v>
      </c>
      <c r="BU20" s="95">
        <v>120941</v>
      </c>
      <c r="BV20" s="95">
        <v>125091</v>
      </c>
      <c r="BW20" s="95">
        <v>123200</v>
      </c>
      <c r="BX20" s="95">
        <v>127138</v>
      </c>
      <c r="BY20" s="95">
        <v>127546</v>
      </c>
      <c r="BZ20" s="95">
        <v>124645</v>
      </c>
      <c r="CA20" s="95">
        <v>122505</v>
      </c>
      <c r="CB20" s="30">
        <v>126845</v>
      </c>
      <c r="CC20" s="30">
        <v>129526</v>
      </c>
      <c r="CD20" s="30">
        <v>131109</v>
      </c>
      <c r="CE20" s="30">
        <f>+CE10</f>
        <v>133479</v>
      </c>
      <c r="CF20" s="30">
        <f>+CF10</f>
        <v>137978</v>
      </c>
      <c r="CG20" s="31"/>
      <c r="CH20" s="31"/>
      <c r="CI20" s="31"/>
      <c r="CJ20" s="31"/>
      <c r="CK20" s="31"/>
      <c r="CL20" s="31"/>
      <c r="CM20" s="31"/>
      <c r="CN20" s="31"/>
      <c r="CO20" s="31"/>
      <c r="CP20" s="31"/>
    </row>
    <row r="21" spans="1:94" s="5" customFormat="1" ht="15.75" hidden="1" x14ac:dyDescent="0.25">
      <c r="A21" s="94" t="s">
        <v>63</v>
      </c>
      <c r="B21" s="93"/>
      <c r="C21" s="93"/>
      <c r="D21" s="92">
        <v>24680</v>
      </c>
      <c r="E21" s="92">
        <v>25075</v>
      </c>
      <c r="F21" s="92">
        <v>25232</v>
      </c>
      <c r="G21" s="92">
        <v>25632</v>
      </c>
      <c r="H21" s="92">
        <v>25031</v>
      </c>
      <c r="I21" s="92">
        <v>25459</v>
      </c>
      <c r="J21" s="92">
        <v>25542</v>
      </c>
      <c r="K21" s="92">
        <v>25506</v>
      </c>
      <c r="L21" s="92">
        <v>25553</v>
      </c>
      <c r="M21" s="92">
        <v>25519</v>
      </c>
      <c r="N21" s="92">
        <v>26122</v>
      </c>
      <c r="O21" s="92">
        <v>26268</v>
      </c>
      <c r="P21" s="92">
        <v>26548</v>
      </c>
      <c r="Q21" s="92">
        <v>25672</v>
      </c>
      <c r="R21" s="92">
        <v>23600</v>
      </c>
      <c r="S21" s="92">
        <v>25104</v>
      </c>
      <c r="T21" s="92">
        <v>25646</v>
      </c>
      <c r="U21" s="92">
        <v>25893</v>
      </c>
      <c r="V21" s="92">
        <v>26507</v>
      </c>
      <c r="W21" s="92">
        <v>26976</v>
      </c>
      <c r="X21" s="92">
        <v>27002</v>
      </c>
      <c r="Y21" s="92">
        <v>26778</v>
      </c>
      <c r="Z21" s="92">
        <v>28672</v>
      </c>
      <c r="AA21" s="92">
        <v>29550</v>
      </c>
      <c r="AB21" s="92">
        <v>29423</v>
      </c>
      <c r="AC21" s="92">
        <v>30293</v>
      </c>
      <c r="AD21" s="92">
        <v>30823</v>
      </c>
      <c r="AE21" s="92">
        <v>31490</v>
      </c>
      <c r="AF21" s="92">
        <v>31862</v>
      </c>
      <c r="AG21" s="92">
        <v>32642</v>
      </c>
      <c r="AH21" s="92">
        <v>33060</v>
      </c>
      <c r="AI21" s="92">
        <v>34025</v>
      </c>
      <c r="AJ21" s="92">
        <v>33408</v>
      </c>
      <c r="AK21" s="92">
        <v>34478</v>
      </c>
      <c r="AL21" s="92">
        <v>34645</v>
      </c>
      <c r="AM21" s="92">
        <v>36454</v>
      </c>
      <c r="AN21" s="92">
        <v>35431</v>
      </c>
      <c r="AO21" s="92">
        <v>35347</v>
      </c>
      <c r="AP21" s="92">
        <v>35617</v>
      </c>
      <c r="AQ21" s="92">
        <v>34285</v>
      </c>
      <c r="AR21" s="92">
        <v>34304</v>
      </c>
      <c r="AS21" s="92">
        <v>32921</v>
      </c>
      <c r="AT21" s="92">
        <v>34499</v>
      </c>
      <c r="AU21" s="92">
        <v>34137</v>
      </c>
      <c r="AV21" s="92">
        <v>33274</v>
      </c>
      <c r="AW21" s="92">
        <v>34739</v>
      </c>
      <c r="AX21" s="92">
        <v>36445</v>
      </c>
      <c r="AY21" s="92">
        <v>36459</v>
      </c>
      <c r="AZ21" s="92">
        <f>+AZ22-AZ20</f>
        <v>37216</v>
      </c>
      <c r="BA21" s="92">
        <f>+BA22-BA20</f>
        <v>37447</v>
      </c>
      <c r="BB21" s="92">
        <f>+BB22-BB20</f>
        <v>37889</v>
      </c>
      <c r="BC21" s="92">
        <v>38128</v>
      </c>
      <c r="BD21" s="92">
        <v>37531</v>
      </c>
      <c r="BE21" s="92">
        <v>38140</v>
      </c>
      <c r="BF21" s="92">
        <v>38664</v>
      </c>
      <c r="BG21" s="92">
        <v>38609</v>
      </c>
      <c r="BH21" s="92">
        <f>+BH22-BH20</f>
        <v>37693</v>
      </c>
      <c r="BI21" s="92">
        <v>38089</v>
      </c>
      <c r="BJ21" s="92">
        <v>13198</v>
      </c>
      <c r="BK21" s="92">
        <v>13588</v>
      </c>
      <c r="BL21" s="92">
        <v>13742</v>
      </c>
      <c r="BM21" s="92">
        <v>14196</v>
      </c>
      <c r="BN21" s="92">
        <v>14455</v>
      </c>
      <c r="BO21" s="92">
        <v>14343</v>
      </c>
      <c r="BP21" s="92">
        <v>14743</v>
      </c>
      <c r="BQ21" s="92">
        <f>+BQ11</f>
        <v>15061</v>
      </c>
      <c r="BR21" s="92">
        <v>15321</v>
      </c>
      <c r="BS21" s="92">
        <v>15363</v>
      </c>
      <c r="BT21" s="91">
        <v>15620</v>
      </c>
      <c r="BU21" s="91">
        <v>15626</v>
      </c>
      <c r="BV21" s="91">
        <v>16243</v>
      </c>
      <c r="BW21" s="91">
        <v>17220</v>
      </c>
      <c r="BX21" s="91">
        <v>17250</v>
      </c>
      <c r="BY21" s="91">
        <v>17077</v>
      </c>
      <c r="BZ21" s="91">
        <v>16884</v>
      </c>
      <c r="CA21" s="91">
        <v>16546</v>
      </c>
      <c r="CB21" s="32">
        <v>16834</v>
      </c>
      <c r="CC21" s="32">
        <v>17138</v>
      </c>
      <c r="CD21" s="32">
        <v>17316</v>
      </c>
      <c r="CE21" s="32">
        <f>+CE11</f>
        <v>17507</v>
      </c>
      <c r="CF21" s="32">
        <f>+CF11</f>
        <v>17906</v>
      </c>
      <c r="CG21" s="31"/>
      <c r="CH21" s="31"/>
      <c r="CI21" s="31"/>
      <c r="CJ21" s="31"/>
      <c r="CK21" s="31"/>
      <c r="CL21" s="31"/>
      <c r="CM21" s="31"/>
      <c r="CN21" s="31"/>
      <c r="CO21" s="31"/>
      <c r="CP21" s="31"/>
    </row>
    <row r="22" spans="1:94" s="5" customFormat="1" ht="15.75" hidden="1" x14ac:dyDescent="0.25">
      <c r="A22" s="94" t="s">
        <v>64</v>
      </c>
      <c r="B22" s="93"/>
      <c r="C22" s="93"/>
      <c r="D22" s="93">
        <v>116155</v>
      </c>
      <c r="E22" s="93">
        <v>118397</v>
      </c>
      <c r="F22" s="93">
        <v>120069</v>
      </c>
      <c r="G22" s="93">
        <v>122305</v>
      </c>
      <c r="H22" s="93">
        <v>119021</v>
      </c>
      <c r="I22" s="93">
        <v>121031</v>
      </c>
      <c r="J22" s="93">
        <v>121483</v>
      </c>
      <c r="K22" s="93">
        <v>121059</v>
      </c>
      <c r="L22" s="93">
        <v>121697</v>
      </c>
      <c r="M22" s="93">
        <v>121905</v>
      </c>
      <c r="N22" s="93">
        <v>124545</v>
      </c>
      <c r="O22" s="93">
        <v>124820</v>
      </c>
      <c r="P22" s="93">
        <v>126050</v>
      </c>
      <c r="Q22" s="93">
        <v>121270</v>
      </c>
      <c r="R22" s="93">
        <v>110199</v>
      </c>
      <c r="S22" s="93">
        <v>116791</v>
      </c>
      <c r="T22" s="93">
        <v>119309</v>
      </c>
      <c r="U22" s="93">
        <v>120467</v>
      </c>
      <c r="V22" s="93">
        <v>123818</v>
      </c>
      <c r="W22" s="93">
        <v>125658</v>
      </c>
      <c r="X22" s="93">
        <v>125015</v>
      </c>
      <c r="Y22" s="93">
        <v>122815</v>
      </c>
      <c r="Z22" s="93">
        <v>130193</v>
      </c>
      <c r="AA22" s="93">
        <v>132583</v>
      </c>
      <c r="AB22" s="93">
        <v>132004</v>
      </c>
      <c r="AC22" s="93">
        <v>134557</v>
      </c>
      <c r="AD22" s="93">
        <v>136876</v>
      </c>
      <c r="AE22" s="93">
        <v>139029</v>
      </c>
      <c r="AF22" s="93">
        <v>140253</v>
      </c>
      <c r="AG22" s="93">
        <v>143345</v>
      </c>
      <c r="AH22" s="93">
        <v>145054</v>
      </c>
      <c r="AI22" s="93">
        <v>148569</v>
      </c>
      <c r="AJ22" s="93">
        <v>145462</v>
      </c>
      <c r="AK22" s="93">
        <v>148838</v>
      </c>
      <c r="AL22" s="93">
        <v>148843</v>
      </c>
      <c r="AM22" s="93">
        <v>152624</v>
      </c>
      <c r="AN22" s="93">
        <v>148851</v>
      </c>
      <c r="AO22" s="93">
        <v>147179</v>
      </c>
      <c r="AP22" s="93">
        <v>148005</v>
      </c>
      <c r="AQ22" s="93">
        <v>142096</v>
      </c>
      <c r="AR22" s="93">
        <v>141314</v>
      </c>
      <c r="AS22" s="93">
        <v>134159</v>
      </c>
      <c r="AT22" s="93">
        <v>140311</v>
      </c>
      <c r="AU22" s="93">
        <v>137922</v>
      </c>
      <c r="AV22" s="93">
        <v>133309</v>
      </c>
      <c r="AW22" s="93">
        <v>137556</v>
      </c>
      <c r="AX22" s="93">
        <v>144127</v>
      </c>
      <c r="AY22" s="93">
        <v>140356</v>
      </c>
      <c r="AZ22" s="93">
        <v>146174</v>
      </c>
      <c r="BA22" s="93">
        <v>145580</v>
      </c>
      <c r="BB22" s="93">
        <v>146792</v>
      </c>
      <c r="BC22" s="93">
        <v>148446</v>
      </c>
      <c r="BD22" s="93">
        <v>145373</v>
      </c>
      <c r="BE22" s="93">
        <v>147802</v>
      </c>
      <c r="BF22" s="93">
        <v>149821</v>
      </c>
      <c r="BG22" s="93">
        <v>149027</v>
      </c>
      <c r="BH22" s="93">
        <v>144494</v>
      </c>
      <c r="BI22" s="93">
        <v>143691</v>
      </c>
      <c r="BJ22" s="93">
        <f>+BJ20+BJ21</f>
        <v>118532</v>
      </c>
      <c r="BK22" s="93">
        <v>121223</v>
      </c>
      <c r="BL22" s="93">
        <v>121895</v>
      </c>
      <c r="BM22" s="93">
        <v>125410</v>
      </c>
      <c r="BN22" s="93">
        <v>128021</v>
      </c>
      <c r="BO22" s="93">
        <v>125650</v>
      </c>
      <c r="BP22" s="93">
        <v>128557</v>
      </c>
      <c r="BQ22" s="93">
        <f>+BQ12</f>
        <v>129716</v>
      </c>
      <c r="BR22" s="93">
        <v>133620</v>
      </c>
      <c r="BS22" s="93">
        <v>133935</v>
      </c>
      <c r="BT22" s="95">
        <v>136408</v>
      </c>
      <c r="BU22" s="95">
        <v>136567</v>
      </c>
      <c r="BV22" s="95">
        <v>141334</v>
      </c>
      <c r="BW22" s="95">
        <v>140420</v>
      </c>
      <c r="BX22" s="95">
        <v>144388</v>
      </c>
      <c r="BY22" s="95">
        <v>144623</v>
      </c>
      <c r="BZ22" s="95">
        <v>141529</v>
      </c>
      <c r="CA22" s="95">
        <v>139051</v>
      </c>
      <c r="CB22" s="30">
        <v>143679</v>
      </c>
      <c r="CC22" s="30">
        <v>146664</v>
      </c>
      <c r="CD22" s="30">
        <v>148425</v>
      </c>
      <c r="CE22" s="30">
        <f>+CE20+CE21</f>
        <v>150986</v>
      </c>
      <c r="CF22" s="30">
        <f>+CF20+CF21</f>
        <v>155884</v>
      </c>
      <c r="CG22" s="31"/>
      <c r="CH22" s="31"/>
      <c r="CI22" s="31"/>
      <c r="CJ22" s="31"/>
      <c r="CK22" s="31"/>
      <c r="CL22" s="31"/>
      <c r="CM22" s="31"/>
      <c r="CN22" s="31"/>
      <c r="CO22" s="31"/>
      <c r="CP22" s="31"/>
    </row>
    <row r="23" spans="1:94" s="5" customFormat="1" ht="15.75" hidden="1" x14ac:dyDescent="0.25">
      <c r="A23" s="88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5"/>
      <c r="BU23" s="95"/>
      <c r="BV23" s="95"/>
      <c r="BW23" s="95"/>
      <c r="BX23" s="95"/>
      <c r="BY23" s="95"/>
      <c r="BZ23" s="95"/>
      <c r="CA23" s="95"/>
      <c r="CB23" s="30"/>
      <c r="CC23" s="30"/>
      <c r="CD23" s="30"/>
      <c r="CE23" s="30"/>
      <c r="CF23" s="30"/>
      <c r="CG23" s="31"/>
      <c r="CH23" s="31"/>
      <c r="CI23" s="31"/>
      <c r="CJ23" s="31"/>
      <c r="CK23" s="31"/>
      <c r="CL23" s="31"/>
      <c r="CM23" s="31"/>
      <c r="CN23" s="31"/>
      <c r="CO23" s="31"/>
      <c r="CP23" s="31"/>
    </row>
    <row r="24" spans="1:94" s="5" customFormat="1" ht="15.75" x14ac:dyDescent="0.25">
      <c r="A24" s="87" t="s">
        <v>66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BT24" s="95"/>
      <c r="BU24" s="95"/>
      <c r="BV24" s="95"/>
      <c r="BW24" s="95"/>
      <c r="BX24" s="95"/>
      <c r="BY24" s="95"/>
      <c r="BZ24" s="95"/>
      <c r="CA24" s="95"/>
      <c r="CB24" s="30"/>
      <c r="CC24" s="30"/>
      <c r="CD24" s="30"/>
      <c r="CE24" s="30"/>
      <c r="CF24" s="30"/>
      <c r="CG24" s="31"/>
      <c r="CH24" s="31"/>
      <c r="CI24" s="31"/>
      <c r="CJ24" s="31"/>
      <c r="CK24" s="31"/>
      <c r="CL24" s="31"/>
      <c r="CM24" s="31"/>
      <c r="CN24" s="31"/>
      <c r="CO24" s="31"/>
      <c r="CP24" s="31"/>
    </row>
    <row r="25" spans="1:94" s="5" customFormat="1" ht="15.75" x14ac:dyDescent="0.25">
      <c r="A25" s="88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5"/>
      <c r="BU25" s="95"/>
      <c r="BV25" s="95"/>
      <c r="BW25" s="95"/>
      <c r="BX25" s="95"/>
      <c r="BY25" s="95"/>
      <c r="BZ25" s="95"/>
      <c r="CA25" s="95"/>
      <c r="CB25" s="30"/>
      <c r="CC25" s="30"/>
      <c r="CD25" s="30"/>
      <c r="CE25" s="30"/>
      <c r="CF25" s="30"/>
      <c r="CG25" s="31"/>
      <c r="CH25" s="31"/>
      <c r="CI25" s="31"/>
      <c r="CJ25" s="31"/>
      <c r="CK25" s="31"/>
      <c r="CL25" s="31"/>
      <c r="CM25" s="31"/>
      <c r="CN25" s="31"/>
      <c r="CO25" s="31"/>
      <c r="CP25" s="31"/>
    </row>
    <row r="26" spans="1:94" s="4" customFormat="1" ht="15.75" x14ac:dyDescent="0.25">
      <c r="A26" s="96" t="s">
        <v>67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93"/>
      <c r="BR26" s="93"/>
      <c r="BS26" s="93"/>
      <c r="BT26" s="95"/>
      <c r="BU26" s="95"/>
      <c r="BV26" s="95"/>
      <c r="BW26" s="95"/>
      <c r="BX26" s="95"/>
      <c r="BY26" s="95"/>
      <c r="BZ26" s="95"/>
      <c r="CA26" s="95"/>
      <c r="CB26" s="30"/>
      <c r="CC26" s="30"/>
      <c r="CD26" s="30"/>
      <c r="CE26" s="30"/>
      <c r="CF26" s="30"/>
      <c r="CG26" s="34"/>
      <c r="CH26" s="34"/>
      <c r="CI26" s="34"/>
      <c r="CJ26" s="34"/>
      <c r="CK26" s="34"/>
      <c r="CL26" s="34"/>
      <c r="CM26" s="34"/>
      <c r="CN26" s="34"/>
      <c r="CO26" s="34"/>
      <c r="CP26" s="34"/>
    </row>
    <row r="27" spans="1:94" s="4" customFormat="1" ht="15.75" hidden="1" x14ac:dyDescent="0.25">
      <c r="A27" s="94" t="s">
        <v>48</v>
      </c>
      <c r="B27" s="93"/>
      <c r="C27" s="93"/>
      <c r="D27" s="93">
        <v>55317</v>
      </c>
      <c r="E27" s="93">
        <v>56557</v>
      </c>
      <c r="F27" s="93">
        <v>57694</v>
      </c>
      <c r="G27" s="93">
        <v>58838</v>
      </c>
      <c r="H27" s="93">
        <v>57352</v>
      </c>
      <c r="I27" s="93">
        <v>58864</v>
      </c>
      <c r="J27" s="93">
        <v>59205</v>
      </c>
      <c r="K27" s="93">
        <v>59050</v>
      </c>
      <c r="L27" s="93">
        <v>59275</v>
      </c>
      <c r="M27" s="93">
        <v>59364</v>
      </c>
      <c r="N27" s="93">
        <v>60676</v>
      </c>
      <c r="O27" s="93">
        <v>60839</v>
      </c>
      <c r="P27" s="93">
        <v>61856</v>
      </c>
      <c r="Q27" s="93">
        <v>59613</v>
      </c>
      <c r="R27" s="93">
        <v>54288</v>
      </c>
      <c r="S27" s="93">
        <v>58013</v>
      </c>
      <c r="T27" s="93">
        <v>59477</v>
      </c>
      <c r="U27" s="93">
        <v>60132</v>
      </c>
      <c r="V27" s="93">
        <v>62390</v>
      </c>
      <c r="W27" s="93">
        <v>63288</v>
      </c>
      <c r="X27" s="93">
        <v>63599</v>
      </c>
      <c r="Y27" s="93">
        <v>62494</v>
      </c>
      <c r="Z27" s="93">
        <v>66826</v>
      </c>
      <c r="AA27" s="93">
        <v>68678</v>
      </c>
      <c r="AB27" s="93">
        <v>52654.100047560001</v>
      </c>
      <c r="AC27" s="93">
        <v>53661.719226629997</v>
      </c>
      <c r="AD27" s="93">
        <v>55310.234614909998</v>
      </c>
      <c r="AE27" s="93">
        <v>56836</v>
      </c>
      <c r="AF27" s="93">
        <v>57291.964604280001</v>
      </c>
      <c r="AG27" s="93">
        <v>58765.347232020002</v>
      </c>
      <c r="AH27" s="93">
        <v>59790.796691440002</v>
      </c>
      <c r="AI27" s="93">
        <v>61296.553307039998</v>
      </c>
      <c r="AJ27" s="93">
        <v>59720.711530820001</v>
      </c>
      <c r="AK27" s="93">
        <v>61051.580944770001</v>
      </c>
      <c r="AL27" s="93">
        <v>61020</v>
      </c>
      <c r="AM27" s="93">
        <v>62969</v>
      </c>
      <c r="AN27" s="93">
        <v>61029</v>
      </c>
      <c r="AO27" s="93">
        <v>60185</v>
      </c>
      <c r="AP27" s="93">
        <v>60291</v>
      </c>
      <c r="AQ27" s="93">
        <v>57619</v>
      </c>
      <c r="AR27" s="93">
        <v>56878</v>
      </c>
      <c r="AS27" s="93">
        <v>53576</v>
      </c>
      <c r="AT27" s="93">
        <v>56263</v>
      </c>
      <c r="AU27" s="93">
        <v>54869</v>
      </c>
      <c r="AV27" s="93">
        <v>52540</v>
      </c>
      <c r="AW27" s="93">
        <v>54027</v>
      </c>
      <c r="AX27" s="93">
        <v>56422</v>
      </c>
      <c r="AY27" s="93">
        <v>54434</v>
      </c>
      <c r="AZ27" s="93">
        <v>56079</v>
      </c>
      <c r="BA27" s="93">
        <v>55820</v>
      </c>
      <c r="BB27" s="93">
        <v>56490</v>
      </c>
      <c r="BC27" s="93">
        <v>56897</v>
      </c>
      <c r="BD27" s="93">
        <v>55260</v>
      </c>
      <c r="BE27" s="93">
        <v>56371</v>
      </c>
      <c r="BF27" s="93">
        <v>56714</v>
      </c>
      <c r="BG27" s="93">
        <v>56065</v>
      </c>
      <c r="BH27" s="93">
        <v>53950</v>
      </c>
      <c r="BI27" s="93">
        <v>52722</v>
      </c>
      <c r="BJ27" s="93">
        <v>55296</v>
      </c>
      <c r="BK27" s="93">
        <v>56408</v>
      </c>
      <c r="BL27" s="93">
        <v>56515</v>
      </c>
      <c r="BM27" s="93">
        <v>57952</v>
      </c>
      <c r="BN27" s="93">
        <v>58847</v>
      </c>
      <c r="BO27" s="93">
        <v>58847</v>
      </c>
      <c r="BP27" s="93"/>
      <c r="BQ27" s="93"/>
      <c r="BR27" s="93"/>
      <c r="BS27" s="93"/>
      <c r="BT27" s="95"/>
      <c r="BU27" s="95"/>
      <c r="BV27" s="95"/>
      <c r="BW27" s="95"/>
      <c r="BX27" s="95"/>
      <c r="BY27" s="95"/>
      <c r="BZ27" s="95"/>
      <c r="CA27" s="95"/>
      <c r="CB27" s="30"/>
      <c r="CC27" s="30"/>
      <c r="CD27" s="30"/>
      <c r="CE27" s="30"/>
      <c r="CF27" s="30"/>
      <c r="CG27" s="34"/>
      <c r="CH27" s="34"/>
      <c r="CI27" s="34"/>
      <c r="CJ27" s="34"/>
      <c r="CK27" s="34"/>
      <c r="CL27" s="34"/>
      <c r="CM27" s="34"/>
      <c r="CN27" s="34"/>
      <c r="CO27" s="34"/>
      <c r="CP27" s="34"/>
    </row>
    <row r="28" spans="1:94" s="4" customFormat="1" ht="15.75" hidden="1" x14ac:dyDescent="0.25">
      <c r="A28" s="94" t="s">
        <v>68</v>
      </c>
      <c r="B28" s="93"/>
      <c r="C28" s="93" t="s">
        <v>40</v>
      </c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5">
        <v>-15996</v>
      </c>
      <c r="AB28" s="86"/>
      <c r="AC28" s="86"/>
      <c r="AD28" s="86"/>
      <c r="AE28" s="86"/>
      <c r="AF28" s="86"/>
      <c r="AG28" s="86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1"/>
      <c r="BU28" s="91"/>
      <c r="BV28" s="91"/>
      <c r="BW28" s="91"/>
      <c r="BX28" s="91"/>
      <c r="BY28" s="91"/>
      <c r="BZ28" s="91"/>
      <c r="CA28" s="91"/>
      <c r="CB28" s="32"/>
      <c r="CC28" s="32"/>
      <c r="CD28" s="32"/>
      <c r="CE28" s="32"/>
      <c r="CF28" s="32"/>
      <c r="CG28" s="34"/>
      <c r="CH28" s="34"/>
      <c r="CI28" s="34"/>
      <c r="CJ28" s="34"/>
      <c r="CK28" s="34"/>
      <c r="CL28" s="34"/>
      <c r="CM28" s="34"/>
      <c r="CN28" s="34"/>
      <c r="CO28" s="34"/>
      <c r="CP28" s="34"/>
    </row>
    <row r="29" spans="1:94" s="4" customFormat="1" ht="15.75" x14ac:dyDescent="0.25">
      <c r="A29" s="94" t="s">
        <v>69</v>
      </c>
      <c r="B29" s="93"/>
      <c r="C29" s="5"/>
      <c r="D29" s="93">
        <v>55317</v>
      </c>
      <c r="E29" s="93">
        <v>56557</v>
      </c>
      <c r="F29" s="93">
        <v>57694</v>
      </c>
      <c r="G29" s="93">
        <v>58838</v>
      </c>
      <c r="H29" s="93">
        <v>57352</v>
      </c>
      <c r="I29" s="93">
        <v>58864</v>
      </c>
      <c r="J29" s="93">
        <v>59205</v>
      </c>
      <c r="K29" s="93">
        <v>59050</v>
      </c>
      <c r="L29" s="93">
        <v>59275</v>
      </c>
      <c r="M29" s="93">
        <v>59364</v>
      </c>
      <c r="N29" s="93">
        <v>60676</v>
      </c>
      <c r="O29" s="93">
        <v>60839</v>
      </c>
      <c r="P29" s="93">
        <v>61856</v>
      </c>
      <c r="Q29" s="93">
        <v>59613</v>
      </c>
      <c r="R29" s="93">
        <v>54288</v>
      </c>
      <c r="S29" s="93">
        <v>58013</v>
      </c>
      <c r="T29" s="93">
        <v>59477</v>
      </c>
      <c r="U29" s="93">
        <v>60132</v>
      </c>
      <c r="V29" s="93">
        <v>62390</v>
      </c>
      <c r="W29" s="93">
        <v>63288</v>
      </c>
      <c r="X29" s="93">
        <v>63599</v>
      </c>
      <c r="Y29" s="93">
        <v>62494</v>
      </c>
      <c r="Z29" s="93">
        <v>66826</v>
      </c>
      <c r="AA29" s="93">
        <f>+AA27+AA28</f>
        <v>52682</v>
      </c>
      <c r="AB29" s="93">
        <f>+AB27+AB28</f>
        <v>52654.100047560001</v>
      </c>
      <c r="AC29" s="93">
        <f>+AC27+AC28</f>
        <v>53661.719226629997</v>
      </c>
      <c r="AD29" s="93">
        <f>+AD27+AD28</f>
        <v>55310.234614909998</v>
      </c>
      <c r="AE29" s="93">
        <v>56836</v>
      </c>
      <c r="AF29" s="93">
        <f t="shared" ref="AF29:AK29" si="6">+AF27+AF28</f>
        <v>57291.964604280001</v>
      </c>
      <c r="AG29" s="93">
        <f t="shared" si="6"/>
        <v>58765.347232020002</v>
      </c>
      <c r="AH29" s="93">
        <f t="shared" si="6"/>
        <v>59790.796691440002</v>
      </c>
      <c r="AI29" s="93">
        <f t="shared" si="6"/>
        <v>61296.553307039998</v>
      </c>
      <c r="AJ29" s="93">
        <f t="shared" si="6"/>
        <v>59720.711530820001</v>
      </c>
      <c r="AK29" s="93">
        <f t="shared" si="6"/>
        <v>61051.580944770001</v>
      </c>
      <c r="AL29" s="93">
        <v>61020</v>
      </c>
      <c r="AM29" s="93">
        <v>62969</v>
      </c>
      <c r="AN29" s="93">
        <v>61029</v>
      </c>
      <c r="AO29" s="93">
        <v>60185</v>
      </c>
      <c r="AP29" s="93">
        <v>60291</v>
      </c>
      <c r="AQ29" s="93">
        <v>57619</v>
      </c>
      <c r="AR29" s="93">
        <v>56878</v>
      </c>
      <c r="AS29" s="93">
        <v>53576</v>
      </c>
      <c r="AT29" s="93">
        <v>56263</v>
      </c>
      <c r="AU29" s="93">
        <v>54869</v>
      </c>
      <c r="AV29" s="93">
        <v>52540</v>
      </c>
      <c r="AW29" s="93">
        <v>54027</v>
      </c>
      <c r="AX29" s="93">
        <v>56422</v>
      </c>
      <c r="AY29" s="93">
        <v>54434</v>
      </c>
      <c r="AZ29" s="93">
        <f>+AZ27</f>
        <v>56079</v>
      </c>
      <c r="BA29" s="93">
        <f>+BA27</f>
        <v>55820</v>
      </c>
      <c r="BB29" s="93">
        <f>+BB27</f>
        <v>56490</v>
      </c>
      <c r="BC29" s="93">
        <v>56897</v>
      </c>
      <c r="BD29" s="93">
        <v>55260</v>
      </c>
      <c r="BE29" s="93">
        <v>56371</v>
      </c>
      <c r="BF29" s="93">
        <v>56714</v>
      </c>
      <c r="BG29" s="93">
        <v>56065</v>
      </c>
      <c r="BH29" s="93">
        <v>53950</v>
      </c>
      <c r="BI29" s="93">
        <v>52722</v>
      </c>
      <c r="BJ29" s="93">
        <v>55296</v>
      </c>
      <c r="BK29" s="93">
        <v>56408</v>
      </c>
      <c r="BL29" s="93">
        <v>56515</v>
      </c>
      <c r="BM29" s="93">
        <v>57952</v>
      </c>
      <c r="BN29" s="93">
        <v>58847</v>
      </c>
      <c r="BO29" s="93">
        <v>57219</v>
      </c>
      <c r="BP29" s="93">
        <v>58228</v>
      </c>
      <c r="BQ29" s="93">
        <v>58505</v>
      </c>
      <c r="BR29" s="93">
        <v>60222</v>
      </c>
      <c r="BS29" s="93">
        <v>60078</v>
      </c>
      <c r="BT29" s="95">
        <v>60951</v>
      </c>
      <c r="BU29" s="95">
        <v>60727</v>
      </c>
      <c r="BV29" s="95">
        <v>62446</v>
      </c>
      <c r="BW29" s="95">
        <v>61435</v>
      </c>
      <c r="BX29" s="95">
        <v>63327</v>
      </c>
      <c r="BY29" s="95">
        <v>62957</v>
      </c>
      <c r="BZ29" s="95">
        <v>60885</v>
      </c>
      <c r="CA29" s="95">
        <v>59351</v>
      </c>
      <c r="CB29" s="30">
        <v>61459</v>
      </c>
      <c r="CC29" s="30">
        <v>62488</v>
      </c>
      <c r="CD29" s="30">
        <v>63220</v>
      </c>
      <c r="CE29" s="30">
        <v>64026</v>
      </c>
      <c r="CF29" s="30">
        <v>65766</v>
      </c>
      <c r="CG29" s="34"/>
      <c r="CH29" s="34"/>
      <c r="CI29" s="34"/>
      <c r="CJ29" s="34"/>
      <c r="CK29" s="34"/>
      <c r="CL29" s="34"/>
      <c r="CM29" s="34"/>
      <c r="CN29" s="34"/>
      <c r="CO29" s="34"/>
      <c r="CP29" s="34"/>
    </row>
    <row r="30" spans="1:94" s="5" customFormat="1" ht="15.75" x14ac:dyDescent="0.25">
      <c r="A30" s="94" t="s">
        <v>49</v>
      </c>
      <c r="B30" s="93"/>
      <c r="C30" s="93"/>
      <c r="D30" s="92">
        <v>1667</v>
      </c>
      <c r="E30" s="92">
        <v>1734</v>
      </c>
      <c r="F30" s="92">
        <v>1804</v>
      </c>
      <c r="G30" s="92">
        <v>1850</v>
      </c>
      <c r="H30" s="92">
        <v>1850</v>
      </c>
      <c r="I30" s="92">
        <v>1865</v>
      </c>
      <c r="J30" s="92">
        <v>2037</v>
      </c>
      <c r="K30" s="92">
        <v>2179</v>
      </c>
      <c r="L30" s="92">
        <v>2159</v>
      </c>
      <c r="M30" s="92">
        <v>2205</v>
      </c>
      <c r="N30" s="92">
        <v>2286</v>
      </c>
      <c r="O30" s="92">
        <v>2372</v>
      </c>
      <c r="P30" s="92">
        <v>2463</v>
      </c>
      <c r="Q30" s="92">
        <v>2528</v>
      </c>
      <c r="R30" s="92">
        <v>2335</v>
      </c>
      <c r="S30" s="92">
        <v>2445</v>
      </c>
      <c r="T30" s="92">
        <v>2543</v>
      </c>
      <c r="U30" s="92">
        <v>3132</v>
      </c>
      <c r="V30" s="92">
        <v>3303</v>
      </c>
      <c r="W30" s="92">
        <v>3482</v>
      </c>
      <c r="X30" s="92">
        <v>3330</v>
      </c>
      <c r="Y30" s="92">
        <v>3356</v>
      </c>
      <c r="Z30" s="92">
        <v>3619</v>
      </c>
      <c r="AA30" s="92">
        <v>3788</v>
      </c>
      <c r="AB30" s="92">
        <v>3850</v>
      </c>
      <c r="AC30" s="92">
        <v>4103</v>
      </c>
      <c r="AD30" s="92">
        <v>4174</v>
      </c>
      <c r="AE30" s="92">
        <v>4363</v>
      </c>
      <c r="AF30" s="92">
        <v>4632</v>
      </c>
      <c r="AG30" s="92">
        <v>4889</v>
      </c>
      <c r="AH30" s="92">
        <v>4989</v>
      </c>
      <c r="AI30" s="92">
        <v>5110</v>
      </c>
      <c r="AJ30" s="92">
        <v>5068</v>
      </c>
      <c r="AK30" s="92">
        <v>5219</v>
      </c>
      <c r="AL30" s="92">
        <v>5263</v>
      </c>
      <c r="AM30" s="92">
        <v>5393</v>
      </c>
      <c r="AN30" s="92">
        <v>5772</v>
      </c>
      <c r="AO30" s="92">
        <v>5905</v>
      </c>
      <c r="AP30" s="92">
        <v>5848</v>
      </c>
      <c r="AQ30" s="92">
        <v>5777</v>
      </c>
      <c r="AR30" s="92">
        <v>5605</v>
      </c>
      <c r="AS30" s="92">
        <v>5368</v>
      </c>
      <c r="AT30" s="92">
        <v>5467</v>
      </c>
      <c r="AU30" s="92">
        <v>5330</v>
      </c>
      <c r="AV30" s="92">
        <v>5011</v>
      </c>
      <c r="AW30" s="92">
        <v>4961</v>
      </c>
      <c r="AX30" s="92">
        <v>5139</v>
      </c>
      <c r="AY30" s="92">
        <v>5219</v>
      </c>
      <c r="AZ30" s="92">
        <v>4972</v>
      </c>
      <c r="BA30" s="92">
        <v>4965</v>
      </c>
      <c r="BB30" s="92">
        <v>5086</v>
      </c>
      <c r="BC30" s="92">
        <v>5208</v>
      </c>
      <c r="BD30" s="92">
        <v>5115</v>
      </c>
      <c r="BE30" s="92">
        <v>5168</v>
      </c>
      <c r="BF30" s="92">
        <v>5216</v>
      </c>
      <c r="BG30" s="92">
        <v>5182</v>
      </c>
      <c r="BH30" s="92">
        <v>5050</v>
      </c>
      <c r="BI30" s="92">
        <v>4944</v>
      </c>
      <c r="BJ30" s="92">
        <v>5288</v>
      </c>
      <c r="BK30" s="92">
        <v>5507</v>
      </c>
      <c r="BL30" s="92">
        <v>5509</v>
      </c>
      <c r="BM30" s="92">
        <v>5778</v>
      </c>
      <c r="BN30" s="92">
        <v>6074</v>
      </c>
      <c r="BO30" s="92">
        <v>6012</v>
      </c>
      <c r="BP30" s="92">
        <v>6176</v>
      </c>
      <c r="BQ30" s="92">
        <v>6250</v>
      </c>
      <c r="BR30" s="92">
        <v>6545</v>
      </c>
      <c r="BS30" s="92">
        <v>6659</v>
      </c>
      <c r="BT30" s="91">
        <v>6868</v>
      </c>
      <c r="BU30" s="91">
        <v>6860</v>
      </c>
      <c r="BV30" s="91">
        <v>7139</v>
      </c>
      <c r="BW30" s="91">
        <v>7258</v>
      </c>
      <c r="BX30" s="91">
        <v>7645</v>
      </c>
      <c r="BY30" s="91">
        <v>7779</v>
      </c>
      <c r="BZ30" s="91">
        <v>7874</v>
      </c>
      <c r="CA30" s="91">
        <v>7896</v>
      </c>
      <c r="CB30" s="32">
        <v>8305</v>
      </c>
      <c r="CC30" s="32">
        <v>8683</v>
      </c>
      <c r="CD30" s="32">
        <v>8959</v>
      </c>
      <c r="CE30" s="32">
        <v>9307</v>
      </c>
      <c r="CF30" s="32">
        <v>9911</v>
      </c>
      <c r="CG30" s="31"/>
      <c r="CH30" s="31"/>
      <c r="CI30" s="31"/>
      <c r="CJ30" s="31"/>
      <c r="CK30" s="31"/>
      <c r="CL30" s="31"/>
      <c r="CM30" s="31"/>
      <c r="CN30" s="31"/>
      <c r="CO30" s="31"/>
      <c r="CP30" s="31"/>
    </row>
    <row r="31" spans="1:94" s="4" customFormat="1" ht="15.75" x14ac:dyDescent="0.25">
      <c r="A31" s="94" t="s">
        <v>50</v>
      </c>
      <c r="B31" s="93"/>
      <c r="C31" s="93"/>
      <c r="D31" s="93">
        <v>56984</v>
      </c>
      <c r="E31" s="93">
        <v>58291</v>
      </c>
      <c r="F31" s="93">
        <v>59498</v>
      </c>
      <c r="G31" s="93">
        <v>60688</v>
      </c>
      <c r="H31" s="93">
        <v>59202</v>
      </c>
      <c r="I31" s="93">
        <v>60729</v>
      </c>
      <c r="J31" s="93">
        <v>61242</v>
      </c>
      <c r="K31" s="93">
        <v>61229</v>
      </c>
      <c r="L31" s="93">
        <v>61434</v>
      </c>
      <c r="M31" s="93">
        <v>61569</v>
      </c>
      <c r="N31" s="93">
        <v>62962</v>
      </c>
      <c r="O31" s="93">
        <v>63211</v>
      </c>
      <c r="P31" s="93">
        <v>64319</v>
      </c>
      <c r="Q31" s="93">
        <v>62141</v>
      </c>
      <c r="R31" s="93">
        <v>56623</v>
      </c>
      <c r="S31" s="93">
        <v>60458</v>
      </c>
      <c r="T31" s="93">
        <v>62020</v>
      </c>
      <c r="U31" s="93">
        <v>63264</v>
      </c>
      <c r="V31" s="93">
        <v>65693</v>
      </c>
      <c r="W31" s="93">
        <v>66770</v>
      </c>
      <c r="X31" s="93">
        <v>66929</v>
      </c>
      <c r="Y31" s="93">
        <v>65850</v>
      </c>
      <c r="Z31" s="93">
        <v>70445</v>
      </c>
      <c r="AA31" s="93">
        <f t="shared" ref="AA31:AM31" si="7">+AA29+AA30</f>
        <v>56470</v>
      </c>
      <c r="AB31" s="93">
        <f t="shared" si="7"/>
        <v>56504.100047560001</v>
      </c>
      <c r="AC31" s="93">
        <f t="shared" si="7"/>
        <v>57764.719226629997</v>
      </c>
      <c r="AD31" s="93">
        <f t="shared" si="7"/>
        <v>59484.234614909998</v>
      </c>
      <c r="AE31" s="93">
        <f t="shared" si="7"/>
        <v>61199</v>
      </c>
      <c r="AF31" s="93">
        <f t="shared" si="7"/>
        <v>61923.964604280001</v>
      </c>
      <c r="AG31" s="93">
        <f t="shared" si="7"/>
        <v>63654.347232020002</v>
      </c>
      <c r="AH31" s="93">
        <f t="shared" si="7"/>
        <v>64779.796691440002</v>
      </c>
      <c r="AI31" s="93">
        <f t="shared" si="7"/>
        <v>66406.553307039998</v>
      </c>
      <c r="AJ31" s="93">
        <f t="shared" si="7"/>
        <v>64788.711530820001</v>
      </c>
      <c r="AK31" s="93">
        <f t="shared" si="7"/>
        <v>66270.580944770001</v>
      </c>
      <c r="AL31" s="93">
        <f t="shared" si="7"/>
        <v>66283</v>
      </c>
      <c r="AM31" s="93">
        <f t="shared" si="7"/>
        <v>68362</v>
      </c>
      <c r="AN31" s="93">
        <v>66801</v>
      </c>
      <c r="AO31" s="93">
        <v>66090</v>
      </c>
      <c r="AP31" s="93">
        <v>66139</v>
      </c>
      <c r="AQ31" s="93">
        <v>63396</v>
      </c>
      <c r="AR31" s="93">
        <v>62483</v>
      </c>
      <c r="AS31" s="93">
        <v>58944</v>
      </c>
      <c r="AT31" s="93">
        <v>61730</v>
      </c>
      <c r="AU31" s="93">
        <v>60199</v>
      </c>
      <c r="AV31" s="93">
        <v>57551</v>
      </c>
      <c r="AW31" s="93">
        <v>58988</v>
      </c>
      <c r="AX31" s="93">
        <v>61561</v>
      </c>
      <c r="AY31" s="93">
        <v>59653</v>
      </c>
      <c r="AZ31" s="93">
        <v>61051</v>
      </c>
      <c r="BA31" s="93">
        <v>60785</v>
      </c>
      <c r="BB31" s="93">
        <v>61576</v>
      </c>
      <c r="BC31" s="93">
        <v>62105</v>
      </c>
      <c r="BD31" s="93">
        <v>60375</v>
      </c>
      <c r="BE31" s="93">
        <v>61539</v>
      </c>
      <c r="BF31" s="93">
        <v>61930</v>
      </c>
      <c r="BG31" s="93">
        <v>61247</v>
      </c>
      <c r="BH31" s="93">
        <v>59000</v>
      </c>
      <c r="BI31" s="93">
        <v>57666</v>
      </c>
      <c r="BJ31" s="93">
        <v>60584</v>
      </c>
      <c r="BK31" s="93">
        <v>61915</v>
      </c>
      <c r="BL31" s="93">
        <v>62024</v>
      </c>
      <c r="BM31" s="93">
        <v>63730</v>
      </c>
      <c r="BN31" s="93">
        <f>+BN29+BN30</f>
        <v>64921</v>
      </c>
      <c r="BO31" s="93">
        <v>63231</v>
      </c>
      <c r="BP31" s="93">
        <f>+BP29+BP30</f>
        <v>64404</v>
      </c>
      <c r="BQ31" s="93">
        <f>+BQ29+BQ30</f>
        <v>64755</v>
      </c>
      <c r="BR31" s="93">
        <v>66767</v>
      </c>
      <c r="BS31" s="93">
        <v>66737</v>
      </c>
      <c r="BT31" s="95">
        <v>67819</v>
      </c>
      <c r="BU31" s="95">
        <v>67587</v>
      </c>
      <c r="BV31" s="95">
        <v>69585</v>
      </c>
      <c r="BW31" s="95">
        <f>+BW29+BW30</f>
        <v>68693</v>
      </c>
      <c r="BX31" s="95">
        <v>70972</v>
      </c>
      <c r="BY31" s="95">
        <v>70736</v>
      </c>
      <c r="BZ31" s="95">
        <v>68759</v>
      </c>
      <c r="CA31" s="95">
        <v>67247</v>
      </c>
      <c r="CB31" s="30">
        <v>69764</v>
      </c>
      <c r="CC31" s="30">
        <v>71171</v>
      </c>
      <c r="CD31" s="30">
        <v>72179</v>
      </c>
      <c r="CE31" s="30">
        <v>73333</v>
      </c>
      <c r="CF31" s="30">
        <v>75677</v>
      </c>
      <c r="CG31" s="34"/>
      <c r="CH31" s="34"/>
      <c r="CI31" s="34"/>
      <c r="CJ31" s="34"/>
      <c r="CK31" s="34"/>
      <c r="CL31" s="34"/>
      <c r="CM31" s="34"/>
      <c r="CN31" s="34"/>
      <c r="CO31" s="34"/>
      <c r="CP31" s="34"/>
    </row>
    <row r="32" spans="1:94" s="5" customFormat="1" ht="15.75" x14ac:dyDescent="0.25">
      <c r="A32" s="94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93"/>
      <c r="BO32" s="93"/>
      <c r="BP32" s="93"/>
      <c r="BQ32" s="93"/>
      <c r="BR32" s="93"/>
      <c r="BS32" s="93"/>
      <c r="BT32" s="95"/>
      <c r="BU32" s="95"/>
      <c r="BV32" s="95"/>
      <c r="BW32" s="95"/>
      <c r="BX32" s="95"/>
      <c r="BY32" s="95"/>
      <c r="BZ32" s="95"/>
      <c r="CA32" s="95"/>
      <c r="CB32" s="30"/>
      <c r="CC32" s="30"/>
      <c r="CD32" s="30"/>
      <c r="CE32" s="30"/>
      <c r="CF32" s="30"/>
      <c r="CG32" s="31"/>
      <c r="CH32" s="31"/>
      <c r="CI32" s="31"/>
      <c r="CJ32" s="31"/>
      <c r="CK32" s="31"/>
      <c r="CL32" s="31"/>
      <c r="CM32" s="31"/>
      <c r="CN32" s="31"/>
      <c r="CO32" s="31"/>
      <c r="CP32" s="31"/>
    </row>
    <row r="33" spans="1:94" s="5" customFormat="1" ht="15.75" x14ac:dyDescent="0.25">
      <c r="A33" s="94" t="s">
        <v>39</v>
      </c>
      <c r="B33" s="93"/>
      <c r="C33" s="93"/>
      <c r="D33" s="93">
        <v>5871</v>
      </c>
      <c r="E33" s="93">
        <v>6003</v>
      </c>
      <c r="F33" s="93">
        <v>6132</v>
      </c>
      <c r="G33" s="93">
        <v>6159</v>
      </c>
      <c r="H33" s="93">
        <v>5928</v>
      </c>
      <c r="I33" s="93">
        <v>6027</v>
      </c>
      <c r="J33" s="93">
        <v>4975</v>
      </c>
      <c r="K33" s="93">
        <v>4955</v>
      </c>
      <c r="L33" s="93">
        <v>4958</v>
      </c>
      <c r="M33" s="93">
        <v>4942</v>
      </c>
      <c r="N33" s="93">
        <v>5057</v>
      </c>
      <c r="O33" s="93">
        <v>5046</v>
      </c>
      <c r="P33" s="93">
        <v>5049</v>
      </c>
      <c r="Q33" s="93">
        <v>4727</v>
      </c>
      <c r="R33" s="93">
        <v>4275</v>
      </c>
      <c r="S33" s="93">
        <v>7233</v>
      </c>
      <c r="T33" s="93">
        <v>7477</v>
      </c>
      <c r="U33" s="93">
        <v>7557</v>
      </c>
      <c r="V33" s="93">
        <v>7723</v>
      </c>
      <c r="W33" s="93">
        <v>7693</v>
      </c>
      <c r="X33" s="93">
        <v>7671</v>
      </c>
      <c r="Y33" s="93">
        <v>7478</v>
      </c>
      <c r="Z33" s="93">
        <v>8051</v>
      </c>
      <c r="AA33" s="93">
        <v>8172</v>
      </c>
      <c r="AB33" s="93">
        <v>7240.3000000000029</v>
      </c>
      <c r="AC33" s="93">
        <v>7152.8000000000029</v>
      </c>
      <c r="AD33" s="93">
        <v>7271.5999999999985</v>
      </c>
      <c r="AE33" s="93">
        <v>7383</v>
      </c>
      <c r="AF33" s="93">
        <v>7984.9000000000015</v>
      </c>
      <c r="AG33" s="93">
        <v>8166.9000000000015</v>
      </c>
      <c r="AH33" s="93">
        <v>8179.0999999999985</v>
      </c>
      <c r="AI33" s="93">
        <v>8341.5999999999985</v>
      </c>
      <c r="AJ33" s="93">
        <v>8178.1999999999971</v>
      </c>
      <c r="AK33" s="93">
        <v>7922</v>
      </c>
      <c r="AL33" s="93">
        <v>7753</v>
      </c>
      <c r="AM33" s="93">
        <v>7948</v>
      </c>
      <c r="AN33" s="93">
        <v>7604</v>
      </c>
      <c r="AO33" s="93">
        <v>7444</v>
      </c>
      <c r="AP33" s="93">
        <v>7090</v>
      </c>
      <c r="AQ33" s="93">
        <v>6806</v>
      </c>
      <c r="AR33" s="93">
        <v>6792</v>
      </c>
      <c r="AS33" s="93">
        <v>6344</v>
      </c>
      <c r="AT33" s="93">
        <v>6488</v>
      </c>
      <c r="AU33" s="93">
        <v>6415</v>
      </c>
      <c r="AV33" s="93">
        <v>6106</v>
      </c>
      <c r="AW33" s="93">
        <v>6242</v>
      </c>
      <c r="AX33" s="93">
        <v>6635</v>
      </c>
      <c r="AY33" s="93">
        <v>6422</v>
      </c>
      <c r="AZ33" s="93">
        <v>6742</v>
      </c>
      <c r="BA33" s="93">
        <v>6767</v>
      </c>
      <c r="BB33" s="93">
        <v>6826</v>
      </c>
      <c r="BC33" s="93">
        <v>6798</v>
      </c>
      <c r="BD33" s="93">
        <v>6655</v>
      </c>
      <c r="BE33" s="93">
        <v>7203</v>
      </c>
      <c r="BF33" s="93">
        <v>7409</v>
      </c>
      <c r="BG33" s="93">
        <v>7288</v>
      </c>
      <c r="BH33" s="93">
        <v>7102</v>
      </c>
      <c r="BI33" s="93">
        <v>7080</v>
      </c>
      <c r="BJ33" s="93">
        <v>7401</v>
      </c>
      <c r="BK33" s="93">
        <v>7367</v>
      </c>
      <c r="BL33" s="93">
        <v>7673</v>
      </c>
      <c r="BM33" s="93">
        <v>7933</v>
      </c>
      <c r="BN33" s="93">
        <v>7966</v>
      </c>
      <c r="BO33" s="93">
        <v>7990</v>
      </c>
      <c r="BP33" s="93">
        <v>8090</v>
      </c>
      <c r="BQ33" s="93">
        <v>8011</v>
      </c>
      <c r="BR33" s="93">
        <v>8066</v>
      </c>
      <c r="BS33" s="93">
        <v>8016</v>
      </c>
      <c r="BT33" s="95">
        <v>8079</v>
      </c>
      <c r="BU33" s="95">
        <v>8250</v>
      </c>
      <c r="BV33" s="95">
        <v>8536</v>
      </c>
      <c r="BW33" s="95">
        <v>8375</v>
      </c>
      <c r="BX33" s="95">
        <v>8543</v>
      </c>
      <c r="BY33" s="95">
        <v>9039</v>
      </c>
      <c r="BZ33" s="95">
        <v>11787</v>
      </c>
      <c r="CA33" s="95">
        <v>11155</v>
      </c>
      <c r="CB33" s="30">
        <v>11630</v>
      </c>
      <c r="CC33" s="30">
        <v>12023</v>
      </c>
      <c r="CD33" s="30">
        <v>13038</v>
      </c>
      <c r="CE33" s="30">
        <v>13606</v>
      </c>
      <c r="CF33" s="30">
        <v>14683</v>
      </c>
      <c r="CG33" s="31"/>
      <c r="CH33" s="31"/>
      <c r="CI33" s="31"/>
      <c r="CJ33" s="31"/>
      <c r="CK33" s="31"/>
      <c r="CL33" s="31"/>
      <c r="CM33" s="31"/>
      <c r="CN33" s="31"/>
      <c r="CO33" s="31"/>
      <c r="CP33" s="31"/>
    </row>
    <row r="34" spans="1:94" s="5" customFormat="1" ht="15.75" x14ac:dyDescent="0.25">
      <c r="A34" s="94" t="s">
        <v>70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>
        <v>46974.599952439996</v>
      </c>
      <c r="AC34" s="93">
        <v>47784.48077337</v>
      </c>
      <c r="AD34" s="93">
        <v>48768.165385090004</v>
      </c>
      <c r="AE34" s="93">
        <v>49551</v>
      </c>
      <c r="AF34" s="93">
        <v>50117.135395719997</v>
      </c>
      <c r="AG34" s="93">
        <v>51091.752767979997</v>
      </c>
      <c r="AH34" s="93">
        <v>51474.103308559999</v>
      </c>
      <c r="AI34" s="93">
        <v>52320.846692960004</v>
      </c>
      <c r="AJ34" s="93">
        <v>51131.088469180002</v>
      </c>
      <c r="AK34" s="93">
        <v>52516.719055230002</v>
      </c>
      <c r="AL34" s="93">
        <v>51450</v>
      </c>
      <c r="AM34" s="93">
        <v>52805</v>
      </c>
      <c r="AN34" s="93">
        <v>51892</v>
      </c>
      <c r="AO34" s="93">
        <v>51382</v>
      </c>
      <c r="AP34" s="93">
        <v>51502</v>
      </c>
      <c r="AQ34" s="93">
        <v>49338</v>
      </c>
      <c r="AR34" s="93">
        <v>49357</v>
      </c>
      <c r="AS34" s="93">
        <v>46575</v>
      </c>
      <c r="AT34" s="93">
        <v>48495</v>
      </c>
      <c r="AU34" s="93">
        <v>46736</v>
      </c>
      <c r="AV34" s="93">
        <v>45015</v>
      </c>
      <c r="AW34" s="93">
        <v>46902</v>
      </c>
      <c r="AX34" s="93">
        <v>48578</v>
      </c>
      <c r="AY34" s="93">
        <v>47023</v>
      </c>
      <c r="AZ34" s="93">
        <v>48837</v>
      </c>
      <c r="BA34" s="93">
        <v>48127</v>
      </c>
      <c r="BB34" s="93">
        <v>48582</v>
      </c>
      <c r="BC34" s="93">
        <v>49044</v>
      </c>
      <c r="BD34" s="93">
        <v>47489</v>
      </c>
      <c r="BE34" s="93">
        <v>47871</v>
      </c>
      <c r="BF34" s="93">
        <v>48021</v>
      </c>
      <c r="BG34" s="93">
        <v>47471</v>
      </c>
      <c r="BH34" s="93">
        <v>45906</v>
      </c>
      <c r="BI34" s="93">
        <v>44999</v>
      </c>
      <c r="BJ34" s="93">
        <v>48419</v>
      </c>
      <c r="BK34" s="93">
        <v>49665</v>
      </c>
      <c r="BL34" s="93">
        <v>49593</v>
      </c>
      <c r="BM34" s="93">
        <v>50446</v>
      </c>
      <c r="BN34" s="93">
        <v>51281</v>
      </c>
      <c r="BO34" s="93">
        <v>49840</v>
      </c>
      <c r="BP34" s="93">
        <v>50074</v>
      </c>
      <c r="BQ34" s="93">
        <v>49960</v>
      </c>
      <c r="BR34" s="93">
        <v>51648</v>
      </c>
      <c r="BS34" s="93">
        <v>51681</v>
      </c>
      <c r="BT34" s="95">
        <v>52608</v>
      </c>
      <c r="BU34" s="95">
        <v>52362</v>
      </c>
      <c r="BV34" s="95">
        <v>53909</v>
      </c>
      <c r="BW34" s="95">
        <v>52879</v>
      </c>
      <c r="BX34" s="95">
        <v>54163</v>
      </c>
      <c r="BY34" s="95">
        <v>53791</v>
      </c>
      <c r="BZ34" s="95">
        <v>52951</v>
      </c>
      <c r="CA34" s="95">
        <v>52039</v>
      </c>
      <c r="CB34" s="30">
        <v>53741</v>
      </c>
      <c r="CC34" s="30">
        <v>54031</v>
      </c>
      <c r="CD34" s="30">
        <v>54240</v>
      </c>
      <c r="CE34" s="30">
        <v>54650</v>
      </c>
      <c r="CF34" s="30">
        <v>56368</v>
      </c>
      <c r="CG34" s="31"/>
      <c r="CH34" s="31"/>
      <c r="CI34" s="31"/>
      <c r="CJ34" s="31"/>
      <c r="CK34" s="31"/>
      <c r="CL34" s="31"/>
      <c r="CM34" s="31"/>
      <c r="CN34" s="31"/>
      <c r="CO34" s="31"/>
      <c r="CP34" s="31"/>
    </row>
    <row r="35" spans="1:94" s="5" customFormat="1" ht="15.75" x14ac:dyDescent="0.25">
      <c r="A35" s="94" t="s">
        <v>68</v>
      </c>
      <c r="B35" s="93"/>
      <c r="C35" s="93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>
        <v>46296</v>
      </c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1"/>
      <c r="BU35" s="91"/>
      <c r="BV35" s="91"/>
      <c r="BW35" s="91"/>
      <c r="BX35" s="91"/>
      <c r="BY35" s="91"/>
      <c r="BZ35" s="91"/>
      <c r="CA35" s="91"/>
      <c r="CB35" s="32"/>
      <c r="CC35" s="32"/>
      <c r="CD35" s="32"/>
      <c r="CE35" s="32"/>
      <c r="CF35" s="32"/>
      <c r="CG35" s="31"/>
      <c r="CH35" s="31"/>
      <c r="CI35" s="31"/>
      <c r="CJ35" s="31"/>
      <c r="CK35" s="31"/>
      <c r="CL35" s="31"/>
      <c r="CM35" s="31"/>
      <c r="CN35" s="31"/>
      <c r="CO35" s="31"/>
      <c r="CP35" s="31"/>
    </row>
    <row r="36" spans="1:94" s="5" customFormat="1" ht="15.75" x14ac:dyDescent="0.25">
      <c r="A36" s="94" t="s">
        <v>71</v>
      </c>
      <c r="B36" s="93"/>
      <c r="C36" s="93"/>
      <c r="D36" s="93">
        <v>5871</v>
      </c>
      <c r="E36" s="93">
        <v>6003</v>
      </c>
      <c r="F36" s="93">
        <v>6132</v>
      </c>
      <c r="G36" s="93">
        <v>6159</v>
      </c>
      <c r="H36" s="93">
        <v>5928</v>
      </c>
      <c r="I36" s="93">
        <v>6027</v>
      </c>
      <c r="J36" s="93">
        <v>4975</v>
      </c>
      <c r="K36" s="93">
        <v>4955</v>
      </c>
      <c r="L36" s="93">
        <v>4958</v>
      </c>
      <c r="M36" s="93">
        <v>4942</v>
      </c>
      <c r="N36" s="93">
        <v>5057</v>
      </c>
      <c r="O36" s="93">
        <v>5046</v>
      </c>
      <c r="P36" s="93">
        <v>5049</v>
      </c>
      <c r="Q36" s="93">
        <v>4727</v>
      </c>
      <c r="R36" s="93">
        <v>4275</v>
      </c>
      <c r="S36" s="93">
        <v>7233</v>
      </c>
      <c r="T36" s="93">
        <v>7477</v>
      </c>
      <c r="U36" s="93">
        <v>7557</v>
      </c>
      <c r="V36" s="93">
        <v>7723</v>
      </c>
      <c r="W36" s="93">
        <v>7693</v>
      </c>
      <c r="X36" s="93">
        <v>7671</v>
      </c>
      <c r="Y36" s="93">
        <v>7478</v>
      </c>
      <c r="Z36" s="93">
        <v>8051</v>
      </c>
      <c r="AA36" s="93">
        <f t="shared" ref="AA36:AM36" si="8">+SUM(AA33:AA35)</f>
        <v>54468</v>
      </c>
      <c r="AB36" s="93">
        <f t="shared" si="8"/>
        <v>54214.899952439999</v>
      </c>
      <c r="AC36" s="93">
        <f t="shared" si="8"/>
        <v>54937.280773370003</v>
      </c>
      <c r="AD36" s="93">
        <f t="shared" si="8"/>
        <v>56039.765385090002</v>
      </c>
      <c r="AE36" s="93">
        <f t="shared" si="8"/>
        <v>56934</v>
      </c>
      <c r="AF36" s="93">
        <f t="shared" si="8"/>
        <v>58102.035395719999</v>
      </c>
      <c r="AG36" s="93">
        <f t="shared" si="8"/>
        <v>59258.652767979998</v>
      </c>
      <c r="AH36" s="93">
        <f t="shared" si="8"/>
        <v>59653.203308559998</v>
      </c>
      <c r="AI36" s="93">
        <f t="shared" si="8"/>
        <v>60662.446692960002</v>
      </c>
      <c r="AJ36" s="93">
        <f t="shared" si="8"/>
        <v>59309.288469179999</v>
      </c>
      <c r="AK36" s="93">
        <f t="shared" si="8"/>
        <v>60438.719055230002</v>
      </c>
      <c r="AL36" s="93">
        <f t="shared" si="8"/>
        <v>59203</v>
      </c>
      <c r="AM36" s="93">
        <f t="shared" si="8"/>
        <v>60753</v>
      </c>
      <c r="AN36" s="93">
        <v>59496</v>
      </c>
      <c r="AO36" s="93">
        <v>58826</v>
      </c>
      <c r="AP36" s="93">
        <v>58592</v>
      </c>
      <c r="AQ36" s="93">
        <v>56144</v>
      </c>
      <c r="AR36" s="93">
        <v>56149</v>
      </c>
      <c r="AS36" s="93">
        <v>52919</v>
      </c>
      <c r="AT36" s="93">
        <v>54983</v>
      </c>
      <c r="AU36" s="93">
        <v>53151</v>
      </c>
      <c r="AV36" s="93">
        <v>51121</v>
      </c>
      <c r="AW36" s="93">
        <v>53144</v>
      </c>
      <c r="AX36" s="93">
        <v>55213</v>
      </c>
      <c r="AY36" s="93">
        <v>53445</v>
      </c>
      <c r="AZ36" s="93">
        <v>55579</v>
      </c>
      <c r="BA36" s="93">
        <v>54894</v>
      </c>
      <c r="BB36" s="93">
        <v>55408</v>
      </c>
      <c r="BC36" s="93">
        <v>55842</v>
      </c>
      <c r="BD36" s="93">
        <v>54144</v>
      </c>
      <c r="BE36" s="93">
        <v>55074</v>
      </c>
      <c r="BF36" s="93">
        <v>55430</v>
      </c>
      <c r="BG36" s="93">
        <v>54759</v>
      </c>
      <c r="BH36" s="93">
        <v>53008</v>
      </c>
      <c r="BI36" s="93">
        <v>52079</v>
      </c>
      <c r="BJ36" s="93">
        <f>+BJ33+BJ34</f>
        <v>55820</v>
      </c>
      <c r="BK36" s="93">
        <v>57032</v>
      </c>
      <c r="BL36" s="93">
        <v>57266</v>
      </c>
      <c r="BM36" s="93">
        <v>58379</v>
      </c>
      <c r="BN36" s="93">
        <v>59247</v>
      </c>
      <c r="BO36" s="93">
        <v>57830</v>
      </c>
      <c r="BP36" s="93">
        <v>58164</v>
      </c>
      <c r="BQ36" s="93">
        <f>+BQ33+BQ34</f>
        <v>57971</v>
      </c>
      <c r="BR36" s="93">
        <v>59714</v>
      </c>
      <c r="BS36" s="93">
        <v>59697</v>
      </c>
      <c r="BT36" s="95">
        <v>60687</v>
      </c>
      <c r="BU36" s="95">
        <v>60612</v>
      </c>
      <c r="BV36" s="95">
        <v>62445</v>
      </c>
      <c r="BW36" s="95">
        <v>61254</v>
      </c>
      <c r="BX36" s="95">
        <v>62706</v>
      </c>
      <c r="BY36" s="95">
        <v>62830</v>
      </c>
      <c r="BZ36" s="95">
        <v>64738</v>
      </c>
      <c r="CA36" s="95">
        <v>63194</v>
      </c>
      <c r="CB36" s="30">
        <v>65371</v>
      </c>
      <c r="CC36" s="30">
        <v>66054</v>
      </c>
      <c r="CD36" s="30">
        <v>67278</v>
      </c>
      <c r="CE36" s="30">
        <v>68256</v>
      </c>
      <c r="CF36" s="30">
        <v>71051</v>
      </c>
      <c r="CG36" s="31"/>
      <c r="CH36" s="31"/>
      <c r="CI36" s="31"/>
      <c r="CJ36" s="31"/>
      <c r="CK36" s="31"/>
      <c r="CL36" s="31"/>
      <c r="CM36" s="31"/>
      <c r="CN36" s="31"/>
      <c r="CO36" s="31"/>
      <c r="CP36" s="31"/>
    </row>
    <row r="37" spans="1:94" s="5" customFormat="1" ht="15.75" x14ac:dyDescent="0.25">
      <c r="A37" s="94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5"/>
      <c r="BU37" s="95"/>
      <c r="BV37" s="95"/>
      <c r="BW37" s="95"/>
      <c r="BX37" s="95"/>
      <c r="BY37" s="95"/>
      <c r="BZ37" s="95"/>
      <c r="CA37" s="95"/>
      <c r="CB37" s="30"/>
      <c r="CC37" s="30"/>
      <c r="CD37" s="30"/>
      <c r="CE37" s="30"/>
      <c r="CF37" s="30"/>
      <c r="CG37" s="31"/>
      <c r="CH37" s="31"/>
      <c r="CI37" s="31"/>
      <c r="CJ37" s="31"/>
      <c r="CK37" s="31"/>
      <c r="CL37" s="31"/>
      <c r="CM37" s="31"/>
      <c r="CN37" s="31"/>
      <c r="CO37" s="31"/>
      <c r="CP37" s="31"/>
    </row>
    <row r="38" spans="1:94" s="5" customFormat="1" ht="15.75" x14ac:dyDescent="0.25">
      <c r="A38" s="94" t="s">
        <v>72</v>
      </c>
      <c r="B38" s="93"/>
      <c r="C38" s="93"/>
      <c r="D38" s="93">
        <v>62855</v>
      </c>
      <c r="E38" s="93">
        <v>64294</v>
      </c>
      <c r="F38" s="93">
        <v>65630</v>
      </c>
      <c r="G38" s="93">
        <v>66847</v>
      </c>
      <c r="H38" s="93">
        <v>65130</v>
      </c>
      <c r="I38" s="93">
        <v>66756</v>
      </c>
      <c r="J38" s="93">
        <v>66217</v>
      </c>
      <c r="K38" s="93">
        <v>66184</v>
      </c>
      <c r="L38" s="93">
        <v>66392</v>
      </c>
      <c r="M38" s="93">
        <v>66511</v>
      </c>
      <c r="N38" s="93">
        <v>68019</v>
      </c>
      <c r="O38" s="93">
        <v>68257</v>
      </c>
      <c r="P38" s="93">
        <v>69368</v>
      </c>
      <c r="Q38" s="93">
        <v>66868</v>
      </c>
      <c r="R38" s="93">
        <v>60898</v>
      </c>
      <c r="S38" s="93">
        <v>67691</v>
      </c>
      <c r="T38" s="93">
        <v>69497</v>
      </c>
      <c r="U38" s="93">
        <v>70821</v>
      </c>
      <c r="V38" s="93">
        <v>73416</v>
      </c>
      <c r="W38" s="93">
        <v>74463</v>
      </c>
      <c r="X38" s="93">
        <v>74600</v>
      </c>
      <c r="Y38" s="93">
        <v>73328</v>
      </c>
      <c r="Z38" s="93">
        <v>78496</v>
      </c>
      <c r="AA38" s="93">
        <f t="shared" ref="AA38:AO38" si="9">+AA31+AA36</f>
        <v>110938</v>
      </c>
      <c r="AB38" s="93">
        <f t="shared" si="9"/>
        <v>110719</v>
      </c>
      <c r="AC38" s="93">
        <f t="shared" si="9"/>
        <v>112702</v>
      </c>
      <c r="AD38" s="93">
        <f t="shared" si="9"/>
        <v>115524</v>
      </c>
      <c r="AE38" s="93">
        <f t="shared" si="9"/>
        <v>118133</v>
      </c>
      <c r="AF38" s="93">
        <f t="shared" si="9"/>
        <v>120026</v>
      </c>
      <c r="AG38" s="93">
        <f t="shared" si="9"/>
        <v>122913</v>
      </c>
      <c r="AH38" s="93">
        <f t="shared" si="9"/>
        <v>124433</v>
      </c>
      <c r="AI38" s="93">
        <f t="shared" si="9"/>
        <v>127069</v>
      </c>
      <c r="AJ38" s="93">
        <f t="shared" si="9"/>
        <v>124098</v>
      </c>
      <c r="AK38" s="93">
        <f t="shared" si="9"/>
        <v>126709.3</v>
      </c>
      <c r="AL38" s="93">
        <f t="shared" si="9"/>
        <v>125486</v>
      </c>
      <c r="AM38" s="93">
        <f t="shared" si="9"/>
        <v>129115</v>
      </c>
      <c r="AN38" s="93">
        <f t="shared" si="9"/>
        <v>126297</v>
      </c>
      <c r="AO38" s="93">
        <f t="shared" si="9"/>
        <v>124916</v>
      </c>
      <c r="AP38" s="93">
        <v>124731</v>
      </c>
      <c r="AQ38" s="93">
        <v>119540</v>
      </c>
      <c r="AR38" s="93">
        <v>118632</v>
      </c>
      <c r="AS38" s="93">
        <v>111863</v>
      </c>
      <c r="AT38" s="93">
        <v>116713</v>
      </c>
      <c r="AU38" s="93">
        <v>113350</v>
      </c>
      <c r="AV38" s="93">
        <v>108672</v>
      </c>
      <c r="AW38" s="93">
        <v>112132</v>
      </c>
      <c r="AX38" s="93">
        <v>116774</v>
      </c>
      <c r="AY38" s="93">
        <v>113098</v>
      </c>
      <c r="AZ38" s="93">
        <v>116630</v>
      </c>
      <c r="BA38" s="93">
        <v>115679</v>
      </c>
      <c r="BB38" s="93">
        <v>116984</v>
      </c>
      <c r="BC38" s="93">
        <v>117947</v>
      </c>
      <c r="BD38" s="93">
        <v>114519</v>
      </c>
      <c r="BE38" s="93">
        <v>116613</v>
      </c>
      <c r="BF38" s="93">
        <v>117360</v>
      </c>
      <c r="BG38" s="93">
        <v>116006</v>
      </c>
      <c r="BH38" s="93">
        <v>112008</v>
      </c>
      <c r="BI38" s="93">
        <v>109745</v>
      </c>
      <c r="BJ38" s="93">
        <v>116404</v>
      </c>
      <c r="BK38" s="93">
        <v>118947</v>
      </c>
      <c r="BL38" s="93">
        <v>119290</v>
      </c>
      <c r="BM38" s="93">
        <v>122109</v>
      </c>
      <c r="BN38" s="93">
        <v>124168</v>
      </c>
      <c r="BO38" s="93">
        <f>+BO31+BO36</f>
        <v>121061</v>
      </c>
      <c r="BP38" s="93">
        <f>+BP31+BP36</f>
        <v>122568</v>
      </c>
      <c r="BQ38" s="93">
        <f>+BQ31+BQ36</f>
        <v>122726</v>
      </c>
      <c r="BR38" s="93">
        <v>126481</v>
      </c>
      <c r="BS38" s="93">
        <v>126434</v>
      </c>
      <c r="BT38" s="95">
        <v>128506</v>
      </c>
      <c r="BU38" s="95">
        <v>128199</v>
      </c>
      <c r="BV38" s="95">
        <v>132030</v>
      </c>
      <c r="BW38" s="95">
        <v>129947</v>
      </c>
      <c r="BX38" s="95">
        <v>133678</v>
      </c>
      <c r="BY38" s="95">
        <v>133566</v>
      </c>
      <c r="BZ38" s="95">
        <v>133497</v>
      </c>
      <c r="CA38" s="95">
        <v>130441</v>
      </c>
      <c r="CB38" s="30">
        <v>135135</v>
      </c>
      <c r="CC38" s="30">
        <v>137225</v>
      </c>
      <c r="CD38" s="30">
        <v>139457</v>
      </c>
      <c r="CE38" s="30">
        <v>141589</v>
      </c>
      <c r="CF38" s="30">
        <v>146728</v>
      </c>
      <c r="CG38" s="31"/>
      <c r="CH38" s="31"/>
      <c r="CI38" s="31"/>
      <c r="CJ38" s="31"/>
      <c r="CK38" s="31"/>
      <c r="CL38" s="31"/>
      <c r="CM38" s="31"/>
      <c r="CN38" s="31"/>
      <c r="CO38" s="31"/>
      <c r="CP38" s="31"/>
    </row>
    <row r="39" spans="1:94" s="4" customFormat="1" ht="15.75" x14ac:dyDescent="0.25">
      <c r="A39" s="94" t="s">
        <v>73</v>
      </c>
      <c r="B39" s="93"/>
      <c r="C39" s="93"/>
      <c r="D39" s="92">
        <v>71378</v>
      </c>
      <c r="E39" s="92">
        <v>72305</v>
      </c>
      <c r="F39" s="92">
        <v>72943</v>
      </c>
      <c r="G39" s="92">
        <v>74185</v>
      </c>
      <c r="H39" s="92">
        <v>71639</v>
      </c>
      <c r="I39" s="92">
        <v>72571</v>
      </c>
      <c r="J39" s="92">
        <v>72211</v>
      </c>
      <c r="K39" s="92">
        <v>71890</v>
      </c>
      <c r="L39" s="92">
        <v>71818</v>
      </c>
      <c r="M39" s="92">
        <v>71544</v>
      </c>
      <c r="N39" s="92">
        <v>72809</v>
      </c>
      <c r="O39" s="92">
        <v>72727</v>
      </c>
      <c r="P39" s="92">
        <v>73271</v>
      </c>
      <c r="Q39" s="92">
        <v>70758</v>
      </c>
      <c r="R39" s="92">
        <v>64068</v>
      </c>
      <c r="S39" s="92">
        <v>67349</v>
      </c>
      <c r="T39" s="92">
        <v>68434</v>
      </c>
      <c r="U39" s="92">
        <v>68927</v>
      </c>
      <c r="V39" s="92">
        <v>71036</v>
      </c>
      <c r="W39" s="92">
        <v>71776</v>
      </c>
      <c r="X39" s="92">
        <v>71388</v>
      </c>
      <c r="Y39" s="92">
        <v>69863</v>
      </c>
      <c r="Z39" s="92">
        <v>73425</v>
      </c>
      <c r="AA39" s="92">
        <v>74210</v>
      </c>
      <c r="AB39" s="92">
        <v>73645</v>
      </c>
      <c r="AC39" s="92">
        <v>74284</v>
      </c>
      <c r="AD39" s="92">
        <v>76041</v>
      </c>
      <c r="AE39" s="92">
        <v>76766</v>
      </c>
      <c r="AF39" s="92">
        <v>77318</v>
      </c>
      <c r="AG39" s="92">
        <v>78788</v>
      </c>
      <c r="AH39" s="92">
        <v>79503</v>
      </c>
      <c r="AI39" s="92">
        <v>80941</v>
      </c>
      <c r="AJ39" s="92">
        <v>79242</v>
      </c>
      <c r="AK39" s="92">
        <v>80654</v>
      </c>
      <c r="AL39" s="92">
        <v>79932</v>
      </c>
      <c r="AM39" s="92">
        <v>81228</v>
      </c>
      <c r="AN39" s="92">
        <v>79131</v>
      </c>
      <c r="AO39" s="92">
        <v>78303</v>
      </c>
      <c r="AP39" s="92">
        <v>80814</v>
      </c>
      <c r="AQ39" s="92">
        <v>77574</v>
      </c>
      <c r="AR39" s="92">
        <v>77083</v>
      </c>
      <c r="AS39" s="92">
        <v>72855</v>
      </c>
      <c r="AT39" s="92">
        <v>75816</v>
      </c>
      <c r="AU39" s="92">
        <v>74505</v>
      </c>
      <c r="AV39" s="92">
        <v>71834</v>
      </c>
      <c r="AW39" s="92">
        <v>72858</v>
      </c>
      <c r="AX39" s="92">
        <v>76131</v>
      </c>
      <c r="AY39" s="92">
        <v>73514</v>
      </c>
      <c r="AZ39" s="92">
        <v>77158</v>
      </c>
      <c r="BA39" s="92">
        <v>76548</v>
      </c>
      <c r="BB39" s="92">
        <v>76785</v>
      </c>
      <c r="BC39" s="92">
        <v>77739</v>
      </c>
      <c r="BD39" s="92">
        <v>75678</v>
      </c>
      <c r="BE39" s="92">
        <v>76722</v>
      </c>
      <c r="BF39" s="92">
        <v>77490</v>
      </c>
      <c r="BG39" s="92">
        <v>76869</v>
      </c>
      <c r="BH39" s="92">
        <v>74325</v>
      </c>
      <c r="BI39" s="92">
        <v>73562</v>
      </c>
      <c r="BJ39" s="92">
        <v>75173</v>
      </c>
      <c r="BK39" s="92">
        <v>76758</v>
      </c>
      <c r="BL39" s="92">
        <v>76854</v>
      </c>
      <c r="BM39" s="92">
        <v>78500</v>
      </c>
      <c r="BN39" s="92">
        <v>79503</v>
      </c>
      <c r="BO39" s="92">
        <v>77836</v>
      </c>
      <c r="BP39" s="92">
        <v>79184</v>
      </c>
      <c r="BQ39" s="92">
        <v>79393</v>
      </c>
      <c r="BR39" s="92">
        <f>+BR40-BR38</f>
        <v>82134</v>
      </c>
      <c r="BS39" s="92">
        <v>82156</v>
      </c>
      <c r="BT39" s="91">
        <v>83584</v>
      </c>
      <c r="BU39" s="91">
        <v>83129</v>
      </c>
      <c r="BV39" s="91">
        <v>85194</v>
      </c>
      <c r="BW39" s="91">
        <v>83369</v>
      </c>
      <c r="BX39" s="91">
        <v>85842</v>
      </c>
      <c r="BY39" s="91">
        <v>86641</v>
      </c>
      <c r="BZ39" s="91">
        <v>85136</v>
      </c>
      <c r="CA39" s="91">
        <v>83305</v>
      </c>
      <c r="CB39" s="32">
        <v>85820</v>
      </c>
      <c r="CC39" s="32">
        <v>87352</v>
      </c>
      <c r="CD39" s="32">
        <v>88187</v>
      </c>
      <c r="CE39" s="32">
        <v>89903</v>
      </c>
      <c r="CF39" s="32">
        <v>92759</v>
      </c>
      <c r="CG39" s="34"/>
      <c r="CH39" s="34"/>
      <c r="CI39" s="34"/>
      <c r="CJ39" s="34"/>
      <c r="CK39" s="34"/>
      <c r="CL39" s="34"/>
      <c r="CM39" s="34"/>
      <c r="CN39" s="34"/>
      <c r="CO39" s="34"/>
      <c r="CP39" s="34"/>
    </row>
    <row r="40" spans="1:94" s="4" customFormat="1" ht="15.75" x14ac:dyDescent="0.25">
      <c r="A40" s="94" t="s">
        <v>32</v>
      </c>
      <c r="B40" s="93"/>
      <c r="C40" s="93"/>
      <c r="D40" s="93">
        <v>134233</v>
      </c>
      <c r="E40" s="93">
        <v>136599</v>
      </c>
      <c r="F40" s="93">
        <v>138573</v>
      </c>
      <c r="G40" s="93">
        <v>141032</v>
      </c>
      <c r="H40" s="93">
        <v>136769</v>
      </c>
      <c r="I40" s="93">
        <v>139327</v>
      </c>
      <c r="J40" s="93">
        <v>138428</v>
      </c>
      <c r="K40" s="93">
        <v>138074</v>
      </c>
      <c r="L40" s="93">
        <v>138210</v>
      </c>
      <c r="M40" s="93">
        <v>138055</v>
      </c>
      <c r="N40" s="93">
        <v>140828</v>
      </c>
      <c r="O40" s="93">
        <v>140984</v>
      </c>
      <c r="P40" s="93">
        <v>142639</v>
      </c>
      <c r="Q40" s="93">
        <v>137626</v>
      </c>
      <c r="R40" s="93">
        <v>124966</v>
      </c>
      <c r="S40" s="93">
        <v>135040</v>
      </c>
      <c r="T40" s="93">
        <v>137931</v>
      </c>
      <c r="U40" s="93">
        <v>139748</v>
      </c>
      <c r="V40" s="93">
        <v>144452</v>
      </c>
      <c r="W40" s="93">
        <v>146239</v>
      </c>
      <c r="X40" s="93">
        <v>145988</v>
      </c>
      <c r="Y40" s="93">
        <v>143191</v>
      </c>
      <c r="Z40" s="93">
        <v>151921</v>
      </c>
      <c r="AA40" s="93">
        <v>185148</v>
      </c>
      <c r="AB40" s="93">
        <v>184364</v>
      </c>
      <c r="AC40" s="93">
        <v>186986</v>
      </c>
      <c r="AD40" s="93">
        <v>191565</v>
      </c>
      <c r="AE40" s="93">
        <v>194899</v>
      </c>
      <c r="AF40" s="93">
        <v>197344</v>
      </c>
      <c r="AG40" s="93">
        <v>201701</v>
      </c>
      <c r="AH40" s="93">
        <v>203936</v>
      </c>
      <c r="AI40" s="93">
        <v>208010</v>
      </c>
      <c r="AJ40" s="93">
        <v>203340</v>
      </c>
      <c r="AK40" s="93">
        <v>207364</v>
      </c>
      <c r="AL40" s="93">
        <v>205418</v>
      </c>
      <c r="AM40" s="93">
        <v>210343</v>
      </c>
      <c r="AN40" s="93">
        <f>+AN38+AN39</f>
        <v>205428</v>
      </c>
      <c r="AO40" s="93">
        <f>+AO38+AO39</f>
        <v>203219</v>
      </c>
      <c r="AP40" s="93">
        <v>205545</v>
      </c>
      <c r="AQ40" s="93">
        <v>197114</v>
      </c>
      <c r="AR40" s="93">
        <f>+AR38+AR39</f>
        <v>195715</v>
      </c>
      <c r="AS40" s="93">
        <v>184718</v>
      </c>
      <c r="AT40" s="93">
        <v>192529</v>
      </c>
      <c r="AU40" s="93">
        <v>187855</v>
      </c>
      <c r="AV40" s="93">
        <v>180506</v>
      </c>
      <c r="AW40" s="93">
        <v>184990</v>
      </c>
      <c r="AX40" s="93">
        <v>192905</v>
      </c>
      <c r="AY40" s="93">
        <v>186612</v>
      </c>
      <c r="AZ40" s="93">
        <v>193788</v>
      </c>
      <c r="BA40" s="93">
        <v>192227</v>
      </c>
      <c r="BB40" s="93">
        <v>193769</v>
      </c>
      <c r="BC40" s="93">
        <v>195686</v>
      </c>
      <c r="BD40" s="93">
        <v>190197</v>
      </c>
      <c r="BE40" s="93">
        <v>193335</v>
      </c>
      <c r="BF40" s="93">
        <v>194850</v>
      </c>
      <c r="BG40" s="93">
        <v>192875</v>
      </c>
      <c r="BH40" s="93">
        <v>186333</v>
      </c>
      <c r="BI40" s="93">
        <v>183307</v>
      </c>
      <c r="BJ40" s="93">
        <v>191577</v>
      </c>
      <c r="BK40" s="93">
        <v>195705</v>
      </c>
      <c r="BL40" s="93">
        <v>196144</v>
      </c>
      <c r="BM40" s="93">
        <v>200609</v>
      </c>
      <c r="BN40" s="93">
        <v>203671</v>
      </c>
      <c r="BO40" s="93">
        <v>198897</v>
      </c>
      <c r="BP40" s="93">
        <v>201752</v>
      </c>
      <c r="BQ40" s="93">
        <f>+BQ38+BQ39</f>
        <v>202119</v>
      </c>
      <c r="BR40" s="93">
        <v>208615</v>
      </c>
      <c r="BS40" s="93">
        <f>+BS38+BS39</f>
        <v>208590</v>
      </c>
      <c r="BT40" s="95">
        <v>212090</v>
      </c>
      <c r="BU40" s="95">
        <v>211328</v>
      </c>
      <c r="BV40" s="95">
        <f>+BV38+BV39</f>
        <v>217224</v>
      </c>
      <c r="BW40" s="95">
        <v>213316</v>
      </c>
      <c r="BX40" s="95">
        <v>219520</v>
      </c>
      <c r="BY40" s="95">
        <v>220207</v>
      </c>
      <c r="BZ40" s="95">
        <v>218633</v>
      </c>
      <c r="CA40" s="95">
        <v>213746</v>
      </c>
      <c r="CB40" s="30">
        <v>220955</v>
      </c>
      <c r="CC40" s="30">
        <v>224577</v>
      </c>
      <c r="CD40" s="30">
        <v>227644</v>
      </c>
      <c r="CE40" s="30">
        <v>231492</v>
      </c>
      <c r="CF40" s="30">
        <v>239487</v>
      </c>
      <c r="CG40" s="34"/>
      <c r="CH40" s="34"/>
      <c r="CI40" s="34"/>
      <c r="CJ40" s="34"/>
      <c r="CK40" s="34"/>
      <c r="CL40" s="34"/>
      <c r="CM40" s="34"/>
      <c r="CN40" s="34"/>
      <c r="CO40" s="34"/>
      <c r="CP40" s="34"/>
    </row>
    <row r="41" spans="1:94" s="5" customFormat="1" ht="15.75" x14ac:dyDescent="0.25">
      <c r="A41" s="94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84"/>
      <c r="BU41" s="84"/>
      <c r="BV41" s="84"/>
      <c r="BW41" s="84"/>
      <c r="BX41" s="84"/>
      <c r="BY41" s="84"/>
      <c r="BZ41" s="84"/>
      <c r="CA41" s="84"/>
      <c r="CB41" s="35"/>
      <c r="CC41" s="35"/>
      <c r="CD41" s="35"/>
      <c r="CE41" s="35"/>
      <c r="CF41" s="35"/>
      <c r="CG41" s="31"/>
      <c r="CH41" s="31"/>
      <c r="CI41" s="31"/>
      <c r="CJ41" s="31"/>
      <c r="CK41" s="31"/>
      <c r="CL41" s="31"/>
      <c r="CM41" s="31"/>
      <c r="CN41" s="31"/>
      <c r="CO41" s="31"/>
      <c r="CP41" s="31"/>
    </row>
    <row r="42" spans="1:94" s="5" customFormat="1" ht="15.75" x14ac:dyDescent="0.25">
      <c r="A42" s="94" t="s">
        <v>74</v>
      </c>
      <c r="B42" s="93"/>
      <c r="C42" s="93"/>
      <c r="D42" s="93">
        <v>1667</v>
      </c>
      <c r="E42" s="93">
        <v>1734</v>
      </c>
      <c r="F42" s="93">
        <v>1804</v>
      </c>
      <c r="G42" s="93">
        <v>1850</v>
      </c>
      <c r="H42" s="93">
        <v>1850</v>
      </c>
      <c r="I42" s="93">
        <v>1865</v>
      </c>
      <c r="J42" s="93">
        <v>2037</v>
      </c>
      <c r="K42" s="93">
        <v>2179</v>
      </c>
      <c r="L42" s="93">
        <v>2159</v>
      </c>
      <c r="M42" s="93">
        <v>2205</v>
      </c>
      <c r="N42" s="93">
        <f t="shared" ref="N42:AJ42" si="10">+N30</f>
        <v>2286</v>
      </c>
      <c r="O42" s="93">
        <f t="shared" si="10"/>
        <v>2372</v>
      </c>
      <c r="P42" s="93">
        <f t="shared" si="10"/>
        <v>2463</v>
      </c>
      <c r="Q42" s="93">
        <f t="shared" si="10"/>
        <v>2528</v>
      </c>
      <c r="R42" s="93">
        <f t="shared" si="10"/>
        <v>2335</v>
      </c>
      <c r="S42" s="93">
        <f t="shared" si="10"/>
        <v>2445</v>
      </c>
      <c r="T42" s="93">
        <f t="shared" si="10"/>
        <v>2543</v>
      </c>
      <c r="U42" s="93">
        <f t="shared" si="10"/>
        <v>3132</v>
      </c>
      <c r="V42" s="93">
        <f t="shared" si="10"/>
        <v>3303</v>
      </c>
      <c r="W42" s="93">
        <f t="shared" si="10"/>
        <v>3482</v>
      </c>
      <c r="X42" s="93">
        <f t="shared" si="10"/>
        <v>3330</v>
      </c>
      <c r="Y42" s="93">
        <f t="shared" si="10"/>
        <v>3356</v>
      </c>
      <c r="Z42" s="93">
        <f t="shared" si="10"/>
        <v>3619</v>
      </c>
      <c r="AA42" s="93">
        <f t="shared" si="10"/>
        <v>3788</v>
      </c>
      <c r="AB42" s="93">
        <f t="shared" si="10"/>
        <v>3850</v>
      </c>
      <c r="AC42" s="93">
        <f t="shared" si="10"/>
        <v>4103</v>
      </c>
      <c r="AD42" s="93">
        <f t="shared" si="10"/>
        <v>4174</v>
      </c>
      <c r="AE42" s="93">
        <f t="shared" si="10"/>
        <v>4363</v>
      </c>
      <c r="AF42" s="93">
        <f t="shared" si="10"/>
        <v>4632</v>
      </c>
      <c r="AG42" s="93">
        <f t="shared" si="10"/>
        <v>4889</v>
      </c>
      <c r="AH42" s="93">
        <f t="shared" si="10"/>
        <v>4989</v>
      </c>
      <c r="AI42" s="93">
        <f t="shared" si="10"/>
        <v>5110</v>
      </c>
      <c r="AJ42" s="93">
        <f t="shared" si="10"/>
        <v>5068</v>
      </c>
      <c r="AK42" s="93">
        <v>5219</v>
      </c>
      <c r="AL42" s="93">
        <v>5263</v>
      </c>
      <c r="AM42" s="93">
        <v>5393</v>
      </c>
      <c r="AN42" s="93">
        <v>5772</v>
      </c>
      <c r="AO42" s="93">
        <v>5905</v>
      </c>
      <c r="AP42" s="93">
        <v>5848</v>
      </c>
      <c r="AQ42" s="93">
        <v>5777</v>
      </c>
      <c r="AR42" s="93">
        <v>5605</v>
      </c>
      <c r="AS42" s="93">
        <v>5368</v>
      </c>
      <c r="AT42" s="93">
        <f>+AT44-AT43</f>
        <v>5467</v>
      </c>
      <c r="AU42" s="93">
        <f>+AU44-AU43</f>
        <v>5330</v>
      </c>
      <c r="AV42" s="93">
        <v>5011</v>
      </c>
      <c r="AW42" s="93">
        <v>4961</v>
      </c>
      <c r="AX42" s="93">
        <v>5139</v>
      </c>
      <c r="AY42" s="93">
        <v>5219</v>
      </c>
      <c r="AZ42" s="93">
        <v>4972</v>
      </c>
      <c r="BA42" s="93">
        <v>4965</v>
      </c>
      <c r="BB42" s="93">
        <v>5086</v>
      </c>
      <c r="BC42" s="93">
        <v>5208</v>
      </c>
      <c r="BD42" s="93">
        <v>5115</v>
      </c>
      <c r="BE42" s="93">
        <v>5168</v>
      </c>
      <c r="BF42" s="93">
        <v>5216</v>
      </c>
      <c r="BG42" s="93">
        <v>5182</v>
      </c>
      <c r="BH42" s="93">
        <v>5050</v>
      </c>
      <c r="BI42" s="93">
        <v>4944</v>
      </c>
      <c r="BJ42" s="93">
        <v>5288</v>
      </c>
      <c r="BK42" s="93">
        <v>5507</v>
      </c>
      <c r="BL42" s="93">
        <v>5509</v>
      </c>
      <c r="BM42" s="93">
        <v>5778</v>
      </c>
      <c r="BN42" s="93">
        <v>6074</v>
      </c>
      <c r="BO42" s="93">
        <v>6012</v>
      </c>
      <c r="BP42" s="93">
        <v>6176</v>
      </c>
      <c r="BQ42" s="93">
        <v>6250</v>
      </c>
      <c r="BR42" s="93">
        <v>6545</v>
      </c>
      <c r="BS42" s="93">
        <v>6659</v>
      </c>
      <c r="BT42" s="95">
        <v>6868</v>
      </c>
      <c r="BU42" s="95">
        <v>6860</v>
      </c>
      <c r="BV42" s="95">
        <v>7139</v>
      </c>
      <c r="BW42" s="95">
        <v>7258</v>
      </c>
      <c r="BX42" s="95">
        <v>7645</v>
      </c>
      <c r="BY42" s="95">
        <v>7779</v>
      </c>
      <c r="BZ42" s="95">
        <v>7874</v>
      </c>
      <c r="CA42" s="95">
        <v>7896</v>
      </c>
      <c r="CB42" s="30">
        <v>8305</v>
      </c>
      <c r="CC42" s="30">
        <v>8683</v>
      </c>
      <c r="CD42" s="30">
        <v>8959</v>
      </c>
      <c r="CE42" s="30">
        <v>9307</v>
      </c>
      <c r="CF42" s="30">
        <v>9911</v>
      </c>
      <c r="CG42" s="31"/>
      <c r="CH42" s="31"/>
      <c r="CI42" s="31"/>
      <c r="CJ42" s="31"/>
      <c r="CK42" s="31"/>
      <c r="CL42" s="31"/>
      <c r="CM42" s="31"/>
      <c r="CN42" s="31"/>
      <c r="CO42" s="31"/>
      <c r="CP42" s="31"/>
    </row>
    <row r="43" spans="1:94" s="5" customFormat="1" ht="15.75" x14ac:dyDescent="0.25">
      <c r="A43" s="94" t="s">
        <v>75</v>
      </c>
      <c r="B43" s="93"/>
      <c r="C43" s="93"/>
      <c r="D43" s="92">
        <v>1492</v>
      </c>
      <c r="E43" s="92">
        <v>1475</v>
      </c>
      <c r="F43" s="92">
        <v>1527</v>
      </c>
      <c r="G43" s="92">
        <v>1601</v>
      </c>
      <c r="H43" s="92">
        <v>1575</v>
      </c>
      <c r="I43" s="92">
        <v>1593</v>
      </c>
      <c r="J43" s="92">
        <v>1782</v>
      </c>
      <c r="K43" s="92">
        <v>1806</v>
      </c>
      <c r="L43" s="92">
        <v>1899</v>
      </c>
      <c r="M43" s="92">
        <v>1970</v>
      </c>
      <c r="N43" s="92">
        <v>2043</v>
      </c>
      <c r="O43" s="92">
        <v>2386</v>
      </c>
      <c r="P43" s="92">
        <v>2537</v>
      </c>
      <c r="Q43" s="92">
        <v>3295</v>
      </c>
      <c r="R43" s="92">
        <v>2933</v>
      </c>
      <c r="S43" s="92">
        <v>3139</v>
      </c>
      <c r="T43" s="92">
        <v>3190</v>
      </c>
      <c r="U43" s="92">
        <v>3527</v>
      </c>
      <c r="V43" s="92">
        <v>3785</v>
      </c>
      <c r="W43" s="92">
        <v>4047</v>
      </c>
      <c r="X43" s="92">
        <v>4155</v>
      </c>
      <c r="Y43" s="92">
        <v>4258</v>
      </c>
      <c r="Z43" s="92">
        <v>4617</v>
      </c>
      <c r="AA43" s="92">
        <v>4685</v>
      </c>
      <c r="AB43" s="92">
        <v>5008</v>
      </c>
      <c r="AC43" s="92">
        <v>5395</v>
      </c>
      <c r="AD43" s="92">
        <v>5359</v>
      </c>
      <c r="AE43" s="92">
        <v>5403</v>
      </c>
      <c r="AF43" s="92">
        <v>5496</v>
      </c>
      <c r="AG43" s="92">
        <v>5748</v>
      </c>
      <c r="AH43" s="92">
        <v>5812</v>
      </c>
      <c r="AI43" s="92">
        <v>6030</v>
      </c>
      <c r="AJ43" s="92">
        <v>6838</v>
      </c>
      <c r="AK43" s="92">
        <v>7124</v>
      </c>
      <c r="AL43" s="92">
        <v>7172</v>
      </c>
      <c r="AM43" s="92">
        <v>7280</v>
      </c>
      <c r="AN43" s="92">
        <v>7172</v>
      </c>
      <c r="AO43" s="92">
        <v>7009</v>
      </c>
      <c r="AP43" s="92">
        <v>7059</v>
      </c>
      <c r="AQ43" s="92">
        <v>6787</v>
      </c>
      <c r="AR43" s="92">
        <v>6768</v>
      </c>
      <c r="AS43" s="92">
        <v>6230</v>
      </c>
      <c r="AT43" s="92">
        <v>6640</v>
      </c>
      <c r="AU43" s="92">
        <v>6519</v>
      </c>
      <c r="AV43" s="92">
        <v>6469</v>
      </c>
      <c r="AW43" s="92">
        <v>6904</v>
      </c>
      <c r="AX43" s="92">
        <v>7301</v>
      </c>
      <c r="AY43" s="92">
        <v>7176</v>
      </c>
      <c r="AZ43" s="92">
        <f>+AZ44-AZ42</f>
        <v>7351</v>
      </c>
      <c r="BA43" s="92">
        <f>+BA44-BA42</f>
        <v>7360</v>
      </c>
      <c r="BB43" s="92">
        <f>+BB44-BB42</f>
        <v>7764</v>
      </c>
      <c r="BC43" s="92">
        <v>7933</v>
      </c>
      <c r="BD43" s="92">
        <v>7720</v>
      </c>
      <c r="BE43" s="92">
        <v>7704</v>
      </c>
      <c r="BF43" s="92">
        <f>+BF44-BF42</f>
        <v>7736</v>
      </c>
      <c r="BG43" s="92">
        <f>+BG44-BG42</f>
        <v>7724</v>
      </c>
      <c r="BH43" s="92">
        <f>+BH44-BH42</f>
        <v>7450</v>
      </c>
      <c r="BI43" s="92">
        <v>7259</v>
      </c>
      <c r="BJ43" s="92">
        <v>7251</v>
      </c>
      <c r="BK43" s="92">
        <v>7407</v>
      </c>
      <c r="BL43" s="92">
        <v>7379</v>
      </c>
      <c r="BM43" s="92">
        <v>7728</v>
      </c>
      <c r="BN43" s="92">
        <v>7737</v>
      </c>
      <c r="BO43" s="92">
        <v>7597</v>
      </c>
      <c r="BP43" s="92">
        <v>7788</v>
      </c>
      <c r="BQ43" s="92">
        <v>8125</v>
      </c>
      <c r="BR43" s="92">
        <v>8305</v>
      </c>
      <c r="BS43" s="92">
        <v>7938</v>
      </c>
      <c r="BT43" s="91">
        <v>8042</v>
      </c>
      <c r="BU43" s="91">
        <v>8026</v>
      </c>
      <c r="BV43" s="91">
        <v>8389</v>
      </c>
      <c r="BW43" s="91">
        <v>8204</v>
      </c>
      <c r="BX43" s="91">
        <v>8696</v>
      </c>
      <c r="BY43" s="91">
        <v>8953</v>
      </c>
      <c r="BZ43" s="91">
        <v>9108</v>
      </c>
      <c r="CA43" s="91">
        <v>9092</v>
      </c>
      <c r="CB43" s="32">
        <v>9761</v>
      </c>
      <c r="CC43" s="32">
        <v>10046</v>
      </c>
      <c r="CD43" s="32">
        <v>10209</v>
      </c>
      <c r="CE43" s="32">
        <v>10425</v>
      </c>
      <c r="CF43" s="32">
        <v>11044</v>
      </c>
      <c r="CG43" s="31"/>
      <c r="CH43" s="31"/>
      <c r="CI43" s="31"/>
      <c r="CJ43" s="31"/>
      <c r="CK43" s="31"/>
      <c r="CL43" s="31"/>
      <c r="CM43" s="31"/>
      <c r="CN43" s="31"/>
      <c r="CO43" s="31"/>
      <c r="CP43" s="31"/>
    </row>
    <row r="44" spans="1:94" s="5" customFormat="1" ht="15.75" x14ac:dyDescent="0.25">
      <c r="A44" s="94" t="s">
        <v>76</v>
      </c>
      <c r="B44" s="93"/>
      <c r="C44" s="93"/>
      <c r="D44" s="93">
        <v>3159</v>
      </c>
      <c r="E44" s="93">
        <v>3209</v>
      </c>
      <c r="F44" s="93">
        <v>3331</v>
      </c>
      <c r="G44" s="93">
        <v>3451</v>
      </c>
      <c r="H44" s="93">
        <v>3425</v>
      </c>
      <c r="I44" s="93">
        <v>3458</v>
      </c>
      <c r="J44" s="93">
        <v>3819</v>
      </c>
      <c r="K44" s="93">
        <v>3985</v>
      </c>
      <c r="L44" s="93">
        <v>4058</v>
      </c>
      <c r="M44" s="93">
        <v>4175</v>
      </c>
      <c r="N44" s="93">
        <v>4329</v>
      </c>
      <c r="O44" s="93">
        <v>4758</v>
      </c>
      <c r="P44" s="93">
        <v>5000</v>
      </c>
      <c r="Q44" s="93">
        <v>5823</v>
      </c>
      <c r="R44" s="93">
        <v>5268</v>
      </c>
      <c r="S44" s="93">
        <v>5584</v>
      </c>
      <c r="T44" s="93">
        <v>5733</v>
      </c>
      <c r="U44" s="93">
        <v>6659</v>
      </c>
      <c r="V44" s="93">
        <v>7088</v>
      </c>
      <c r="W44" s="93">
        <v>7529</v>
      </c>
      <c r="X44" s="93">
        <v>7485</v>
      </c>
      <c r="Y44" s="93">
        <v>7614</v>
      </c>
      <c r="Z44" s="93">
        <v>8236</v>
      </c>
      <c r="AA44" s="93">
        <v>8473</v>
      </c>
      <c r="AB44" s="93">
        <f t="shared" ref="AB44:AL44" si="11">+AB42+AB43</f>
        <v>8858</v>
      </c>
      <c r="AC44" s="93">
        <f t="shared" si="11"/>
        <v>9498</v>
      </c>
      <c r="AD44" s="93">
        <f t="shared" si="11"/>
        <v>9533</v>
      </c>
      <c r="AE44" s="93">
        <f t="shared" si="11"/>
        <v>9766</v>
      </c>
      <c r="AF44" s="93">
        <f t="shared" si="11"/>
        <v>10128</v>
      </c>
      <c r="AG44" s="93">
        <f t="shared" si="11"/>
        <v>10637</v>
      </c>
      <c r="AH44" s="93">
        <f t="shared" si="11"/>
        <v>10801</v>
      </c>
      <c r="AI44" s="93">
        <f t="shared" si="11"/>
        <v>11140</v>
      </c>
      <c r="AJ44" s="93">
        <f t="shared" si="11"/>
        <v>11906</v>
      </c>
      <c r="AK44" s="93">
        <f t="shared" si="11"/>
        <v>12343</v>
      </c>
      <c r="AL44" s="93">
        <f t="shared" si="11"/>
        <v>12435</v>
      </c>
      <c r="AM44" s="93">
        <v>12673</v>
      </c>
      <c r="AN44" s="93">
        <v>12944</v>
      </c>
      <c r="AO44" s="93">
        <v>12914</v>
      </c>
      <c r="AP44" s="93">
        <v>12907</v>
      </c>
      <c r="AQ44" s="93">
        <v>12564</v>
      </c>
      <c r="AR44" s="93">
        <v>12373</v>
      </c>
      <c r="AS44" s="93">
        <v>11598</v>
      </c>
      <c r="AT44" s="93">
        <v>12107</v>
      </c>
      <c r="AU44" s="93">
        <v>11849</v>
      </c>
      <c r="AV44" s="93">
        <v>11480</v>
      </c>
      <c r="AW44" s="93">
        <v>11865</v>
      </c>
      <c r="AX44" s="93">
        <v>12440</v>
      </c>
      <c r="AY44" s="93">
        <v>12395</v>
      </c>
      <c r="AZ44" s="93">
        <v>12323</v>
      </c>
      <c r="BA44" s="93">
        <v>12325</v>
      </c>
      <c r="BB44" s="93">
        <v>12850</v>
      </c>
      <c r="BC44" s="93">
        <v>13141</v>
      </c>
      <c r="BD44" s="93">
        <v>12835</v>
      </c>
      <c r="BE44" s="93">
        <v>12872</v>
      </c>
      <c r="BF44" s="93">
        <v>12952</v>
      </c>
      <c r="BG44" s="93">
        <v>12906</v>
      </c>
      <c r="BH44" s="93">
        <v>12500</v>
      </c>
      <c r="BI44" s="93">
        <v>12203</v>
      </c>
      <c r="BJ44" s="93">
        <v>12539</v>
      </c>
      <c r="BK44" s="93">
        <v>12914</v>
      </c>
      <c r="BL44" s="93">
        <v>12888</v>
      </c>
      <c r="BM44" s="93">
        <v>13506</v>
      </c>
      <c r="BN44" s="93">
        <v>13811</v>
      </c>
      <c r="BO44" s="93">
        <v>13609</v>
      </c>
      <c r="BP44" s="93">
        <v>13964</v>
      </c>
      <c r="BQ44" s="93">
        <v>14375</v>
      </c>
      <c r="BR44" s="93">
        <v>14850</v>
      </c>
      <c r="BS44" s="93">
        <f>+BS42+BS43</f>
        <v>14597</v>
      </c>
      <c r="BT44" s="95">
        <v>14910</v>
      </c>
      <c r="BU44" s="95">
        <f>+BU42+BU43</f>
        <v>14886</v>
      </c>
      <c r="BV44" s="95">
        <v>15528</v>
      </c>
      <c r="BW44" s="95">
        <v>15462</v>
      </c>
      <c r="BX44" s="95">
        <v>16341</v>
      </c>
      <c r="BY44" s="95">
        <v>16732</v>
      </c>
      <c r="BZ44" s="95">
        <v>16982</v>
      </c>
      <c r="CA44" s="95">
        <v>16988</v>
      </c>
      <c r="CB44" s="30">
        <v>18066</v>
      </c>
      <c r="CC44" s="30">
        <v>18729</v>
      </c>
      <c r="CD44" s="30">
        <v>19168</v>
      </c>
      <c r="CE44" s="30">
        <v>19732</v>
      </c>
      <c r="CF44" s="30">
        <v>20955</v>
      </c>
      <c r="CG44" s="31"/>
      <c r="CH44" s="31"/>
      <c r="CI44" s="31"/>
      <c r="CJ44" s="31"/>
      <c r="CK44" s="31"/>
      <c r="CL44" s="31"/>
      <c r="CM44" s="31"/>
      <c r="CN44" s="31"/>
      <c r="CO44" s="31"/>
      <c r="CP44" s="31"/>
    </row>
    <row r="45" spans="1:94" s="5" customFormat="1" ht="15.75" x14ac:dyDescent="0.25">
      <c r="A45" s="88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74"/>
      <c r="AT45" s="74"/>
      <c r="AU45" s="74"/>
      <c r="AV45" s="74"/>
      <c r="AW45" s="74"/>
      <c r="AX45" s="74"/>
      <c r="AY45" s="74"/>
      <c r="AZ45" s="89"/>
      <c r="BA45" s="89"/>
      <c r="BB45" s="89"/>
      <c r="BC45" s="89"/>
      <c r="BD45" s="89"/>
      <c r="BE45" s="89"/>
      <c r="BF45" s="89"/>
      <c r="BG45" s="89"/>
      <c r="BH45" s="89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33"/>
      <c r="CC45" s="33"/>
      <c r="CD45" s="33"/>
      <c r="CE45" s="33"/>
      <c r="CF45" s="33"/>
      <c r="CG45" s="31"/>
      <c r="CH45" s="31"/>
      <c r="CI45" s="31"/>
      <c r="CJ45" s="31"/>
      <c r="CK45" s="31"/>
      <c r="CL45" s="31"/>
      <c r="CM45" s="31"/>
      <c r="CN45" s="31"/>
      <c r="CO45" s="31"/>
      <c r="CP45" s="31"/>
    </row>
    <row r="46" spans="1:94" s="5" customFormat="1" ht="15.75" x14ac:dyDescent="0.25">
      <c r="A46" s="87" t="s">
        <v>77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89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5"/>
      <c r="BU46" s="95"/>
      <c r="BV46" s="95"/>
      <c r="BW46" s="95"/>
      <c r="BX46" s="95"/>
      <c r="BY46" s="95"/>
      <c r="BZ46" s="95"/>
      <c r="CA46" s="95"/>
      <c r="CB46" s="30"/>
      <c r="CC46" s="30"/>
      <c r="CD46" s="30"/>
      <c r="CE46" s="30"/>
      <c r="CF46" s="30"/>
      <c r="CG46" s="31"/>
      <c r="CH46" s="31"/>
      <c r="CI46" s="31"/>
      <c r="CJ46" s="31"/>
      <c r="CK46" s="31"/>
      <c r="CL46" s="31"/>
      <c r="CM46" s="31"/>
      <c r="CN46" s="31"/>
      <c r="CO46" s="31"/>
      <c r="CP46" s="31"/>
    </row>
    <row r="47" spans="1:94" s="5" customFormat="1" ht="15.75" x14ac:dyDescent="0.25">
      <c r="A47" s="88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5"/>
      <c r="BU47" s="95"/>
      <c r="BV47" s="95"/>
      <c r="BW47" s="95"/>
      <c r="BX47" s="95"/>
      <c r="BY47" s="95"/>
      <c r="BZ47" s="95"/>
      <c r="CA47" s="95"/>
      <c r="CB47" s="30"/>
      <c r="CC47" s="30"/>
      <c r="CD47" s="30"/>
      <c r="CE47" s="30"/>
      <c r="CF47" s="30"/>
      <c r="CG47" s="31"/>
      <c r="CH47" s="31"/>
      <c r="CI47" s="31"/>
      <c r="CJ47" s="31"/>
      <c r="CK47" s="31"/>
      <c r="CL47" s="31"/>
      <c r="CM47" s="31"/>
      <c r="CN47" s="31"/>
      <c r="CO47" s="31"/>
      <c r="CP47" s="31"/>
    </row>
    <row r="48" spans="1:94" s="4" customFormat="1" ht="15.75" x14ac:dyDescent="0.25">
      <c r="A48" s="90" t="s">
        <v>78</v>
      </c>
      <c r="B48" s="93"/>
      <c r="C48" s="93"/>
      <c r="D48" s="93">
        <v>154330</v>
      </c>
      <c r="E48" s="93">
        <v>157616</v>
      </c>
      <c r="F48" s="93">
        <v>160467</v>
      </c>
      <c r="G48" s="93">
        <v>163520</v>
      </c>
      <c r="H48" s="93">
        <v>159120</v>
      </c>
      <c r="I48" s="93">
        <v>162328</v>
      </c>
      <c r="J48" s="93">
        <v>162158</v>
      </c>
      <c r="K48" s="93">
        <v>161737</v>
      </c>
      <c r="L48" s="93">
        <v>162536</v>
      </c>
      <c r="M48" s="93">
        <v>162897</v>
      </c>
      <c r="N48" s="93">
        <v>166442</v>
      </c>
      <c r="O48" s="93">
        <v>166809</v>
      </c>
      <c r="P48" s="93">
        <v>168870</v>
      </c>
      <c r="Q48" s="93">
        <v>162466</v>
      </c>
      <c r="R48" s="93">
        <v>147497</v>
      </c>
      <c r="S48" s="93">
        <v>159378</v>
      </c>
      <c r="T48" s="93">
        <v>163160</v>
      </c>
      <c r="U48" s="93">
        <v>165395</v>
      </c>
      <c r="V48" s="93">
        <v>170727</v>
      </c>
      <c r="W48" s="93">
        <v>173145</v>
      </c>
      <c r="X48" s="93">
        <v>172613</v>
      </c>
      <c r="Y48" s="93">
        <v>169365</v>
      </c>
      <c r="Z48" s="93">
        <v>180017</v>
      </c>
      <c r="AA48" s="93">
        <v>213971</v>
      </c>
      <c r="AB48" s="93">
        <v>213300</v>
      </c>
      <c r="AC48" s="93">
        <v>216966</v>
      </c>
      <c r="AD48" s="93">
        <v>221577</v>
      </c>
      <c r="AE48" s="93">
        <v>225672</v>
      </c>
      <c r="AF48" s="93">
        <v>228417</v>
      </c>
      <c r="AG48" s="93">
        <v>233616</v>
      </c>
      <c r="AH48" s="93">
        <v>236427</v>
      </c>
      <c r="AI48" s="93">
        <v>241613</v>
      </c>
      <c r="AJ48" s="93">
        <v>236152</v>
      </c>
      <c r="AK48" s="93">
        <v>241070</v>
      </c>
      <c r="AL48" s="93">
        <v>239684</v>
      </c>
      <c r="AM48" s="93">
        <v>245285</v>
      </c>
      <c r="AN48" s="93">
        <v>239717</v>
      </c>
      <c r="AO48" s="93">
        <v>236748</v>
      </c>
      <c r="AP48" s="93">
        <v>237119</v>
      </c>
      <c r="AQ48" s="93">
        <v>227351</v>
      </c>
      <c r="AR48" s="93">
        <v>225642</v>
      </c>
      <c r="AS48" s="93">
        <v>213101</v>
      </c>
      <c r="AT48" s="93">
        <v>222525</v>
      </c>
      <c r="AU48" s="93">
        <v>217135</v>
      </c>
      <c r="AV48" s="93">
        <v>208707</v>
      </c>
      <c r="AW48" s="93">
        <v>214949</v>
      </c>
      <c r="AX48" s="93">
        <v>224456</v>
      </c>
      <c r="AY48" s="93">
        <v>216995</v>
      </c>
      <c r="AZ48" s="93">
        <v>225588</v>
      </c>
      <c r="BA48" s="93">
        <v>223812</v>
      </c>
      <c r="BB48" s="93">
        <f>+BB20+BB38</f>
        <v>225887</v>
      </c>
      <c r="BC48" s="93">
        <v>228265</v>
      </c>
      <c r="BD48" s="93">
        <v>222361</v>
      </c>
      <c r="BE48" s="93">
        <v>226275</v>
      </c>
      <c r="BF48" s="93">
        <v>228517</v>
      </c>
      <c r="BG48" s="93">
        <v>226424</v>
      </c>
      <c r="BH48" s="93">
        <v>218809</v>
      </c>
      <c r="BI48" s="93">
        <v>215347</v>
      </c>
      <c r="BJ48" s="93">
        <v>221738</v>
      </c>
      <c r="BK48" s="93">
        <v>226582</v>
      </c>
      <c r="BL48" s="93">
        <v>227443</v>
      </c>
      <c r="BM48" s="93">
        <f>+BM38+BM20</f>
        <v>233323</v>
      </c>
      <c r="BN48" s="93">
        <v>237734</v>
      </c>
      <c r="BO48" s="93">
        <v>232368</v>
      </c>
      <c r="BP48" s="93">
        <v>236382</v>
      </c>
      <c r="BQ48" s="93">
        <v>237381</v>
      </c>
      <c r="BR48" s="93">
        <v>244780</v>
      </c>
      <c r="BS48" s="93">
        <v>245006</v>
      </c>
      <c r="BT48" s="95">
        <v>249294</v>
      </c>
      <c r="BU48" s="95">
        <v>249140</v>
      </c>
      <c r="BV48" s="95">
        <v>257121</v>
      </c>
      <c r="BW48" s="95">
        <f>+BW20+BW31+BW36</f>
        <v>253147</v>
      </c>
      <c r="BX48" s="95">
        <f>+BX20+BX31+BX36</f>
        <v>260816</v>
      </c>
      <c r="BY48" s="95">
        <f>+BY20+BY31+BY36</f>
        <v>261112</v>
      </c>
      <c r="BZ48" s="95">
        <f>+BZ20+BZ31+BZ36</f>
        <v>258142</v>
      </c>
      <c r="CA48" s="95">
        <f t="shared" ref="CA48:CE48" si="12">+CA20+CA31+CA36</f>
        <v>252946</v>
      </c>
      <c r="CB48" s="95">
        <f t="shared" si="12"/>
        <v>261980</v>
      </c>
      <c r="CC48" s="95">
        <f t="shared" si="12"/>
        <v>266751</v>
      </c>
      <c r="CD48" s="95">
        <f t="shared" si="12"/>
        <v>270566</v>
      </c>
      <c r="CE48" s="95">
        <f t="shared" si="12"/>
        <v>275068</v>
      </c>
      <c r="CF48" s="95">
        <f>+CF10+CF31+CF36</f>
        <v>284706</v>
      </c>
      <c r="CG48" s="34"/>
      <c r="CH48" s="34"/>
      <c r="CI48" s="34"/>
      <c r="CJ48" s="34"/>
      <c r="CK48" s="34"/>
      <c r="CL48" s="34"/>
      <c r="CM48" s="34"/>
      <c r="CN48" s="34"/>
      <c r="CO48" s="34"/>
      <c r="CP48" s="34"/>
    </row>
    <row r="49" spans="1:94" s="4" customFormat="1" ht="15.75" x14ac:dyDescent="0.25">
      <c r="A49" s="82" t="s">
        <v>79</v>
      </c>
      <c r="B49" s="93"/>
      <c r="C49" s="93"/>
      <c r="D49" s="92">
        <f t="shared" ref="D49:AJ49" si="13">+D50-D48</f>
        <v>21882</v>
      </c>
      <c r="E49" s="92">
        <f t="shared" si="13"/>
        <v>22230</v>
      </c>
      <c r="F49" s="92">
        <f t="shared" si="13"/>
        <v>22347</v>
      </c>
      <c r="G49" s="92">
        <f t="shared" si="13"/>
        <v>22708</v>
      </c>
      <c r="H49" s="92">
        <f t="shared" si="13"/>
        <v>22183</v>
      </c>
      <c r="I49" s="92">
        <f t="shared" si="13"/>
        <v>22551</v>
      </c>
      <c r="J49" s="92">
        <f t="shared" si="13"/>
        <v>22608</v>
      </c>
      <c r="K49" s="92">
        <f t="shared" si="13"/>
        <v>22582</v>
      </c>
      <c r="L49" s="92">
        <f t="shared" si="13"/>
        <v>22613</v>
      </c>
      <c r="M49" s="92">
        <f t="shared" si="13"/>
        <v>22556</v>
      </c>
      <c r="N49" s="92">
        <f t="shared" si="13"/>
        <v>23091</v>
      </c>
      <c r="O49" s="92">
        <f t="shared" si="13"/>
        <v>23226</v>
      </c>
      <c r="P49" s="92">
        <f t="shared" si="13"/>
        <v>23458</v>
      </c>
      <c r="Q49" s="92">
        <f t="shared" si="13"/>
        <v>22694</v>
      </c>
      <c r="R49" s="92">
        <f t="shared" si="13"/>
        <v>20859</v>
      </c>
      <c r="S49" s="92">
        <f t="shared" si="13"/>
        <v>22190</v>
      </c>
      <c r="T49" s="92">
        <f t="shared" si="13"/>
        <v>22657</v>
      </c>
      <c r="U49" s="92">
        <f t="shared" si="13"/>
        <v>22865</v>
      </c>
      <c r="V49" s="92">
        <f t="shared" si="13"/>
        <v>23370</v>
      </c>
      <c r="W49" s="92">
        <f t="shared" si="13"/>
        <v>23793</v>
      </c>
      <c r="X49" s="92">
        <f t="shared" si="13"/>
        <v>23807</v>
      </c>
      <c r="Y49" s="92">
        <f t="shared" si="13"/>
        <v>23598</v>
      </c>
      <c r="Z49" s="92">
        <f t="shared" si="13"/>
        <v>25226</v>
      </c>
      <c r="AA49" s="92">
        <f t="shared" si="13"/>
        <v>25979</v>
      </c>
      <c r="AB49" s="92">
        <f t="shared" si="13"/>
        <v>25783</v>
      </c>
      <c r="AC49" s="92">
        <f t="shared" si="13"/>
        <v>26534</v>
      </c>
      <c r="AD49" s="92">
        <f t="shared" si="13"/>
        <v>26897</v>
      </c>
      <c r="AE49" s="92">
        <f t="shared" si="13"/>
        <v>27425</v>
      </c>
      <c r="AF49" s="92">
        <f t="shared" si="13"/>
        <v>27726</v>
      </c>
      <c r="AG49" s="92">
        <f t="shared" si="13"/>
        <v>28390</v>
      </c>
      <c r="AH49" s="92">
        <f t="shared" si="13"/>
        <v>28731</v>
      </c>
      <c r="AI49" s="92">
        <f t="shared" si="13"/>
        <v>29581</v>
      </c>
      <c r="AJ49" s="92">
        <f t="shared" si="13"/>
        <v>29062</v>
      </c>
      <c r="AK49" s="92">
        <v>30029</v>
      </c>
      <c r="AL49" s="92">
        <v>30174</v>
      </c>
      <c r="AM49" s="92">
        <v>31856</v>
      </c>
      <c r="AN49" s="92">
        <v>30974</v>
      </c>
      <c r="AO49" s="92">
        <v>30955</v>
      </c>
      <c r="AP49" s="92">
        <v>31209</v>
      </c>
      <c r="AQ49" s="92">
        <v>30063</v>
      </c>
      <c r="AR49" s="92">
        <v>30129</v>
      </c>
      <c r="AS49" s="92">
        <v>28982</v>
      </c>
      <c r="AT49" s="92">
        <v>30363</v>
      </c>
      <c r="AU49" s="92">
        <v>30086</v>
      </c>
      <c r="AV49" s="92">
        <v>29398</v>
      </c>
      <c r="AW49" s="92">
        <v>30755</v>
      </c>
      <c r="AX49" s="92">
        <v>32250</v>
      </c>
      <c r="AY49" s="92">
        <v>32414</v>
      </c>
      <c r="AZ49" s="92">
        <v>3900</v>
      </c>
      <c r="BA49" s="92">
        <v>34160</v>
      </c>
      <c r="BB49" s="92">
        <v>34561</v>
      </c>
      <c r="BC49" s="92">
        <v>34767</v>
      </c>
      <c r="BD49" s="92">
        <v>34273</v>
      </c>
      <c r="BE49" s="92">
        <v>34831</v>
      </c>
      <c r="BF49" s="92">
        <v>35350</v>
      </c>
      <c r="BG49" s="92">
        <v>35324</v>
      </c>
      <c r="BH49" s="92">
        <v>34546</v>
      </c>
      <c r="BI49" s="92">
        <v>34972</v>
      </c>
      <c r="BJ49" s="92">
        <v>13198</v>
      </c>
      <c r="BK49" s="92">
        <v>13588</v>
      </c>
      <c r="BL49" s="92">
        <v>13742</v>
      </c>
      <c r="BM49" s="92">
        <v>14196</v>
      </c>
      <c r="BN49" s="92">
        <v>14455</v>
      </c>
      <c r="BO49" s="92">
        <v>14343</v>
      </c>
      <c r="BP49" s="92">
        <v>14743</v>
      </c>
      <c r="BQ49" s="92">
        <v>15061</v>
      </c>
      <c r="BR49" s="92">
        <v>15321</v>
      </c>
      <c r="BS49" s="92">
        <v>15363</v>
      </c>
      <c r="BT49" s="91">
        <v>15620</v>
      </c>
      <c r="BU49" s="91">
        <v>15626</v>
      </c>
      <c r="BV49" s="91">
        <v>16243</v>
      </c>
      <c r="BW49" s="91">
        <f>+BW21</f>
        <v>17220</v>
      </c>
      <c r="BX49" s="91">
        <f>+BX21</f>
        <v>17250</v>
      </c>
      <c r="BY49" s="91">
        <f>+BY21</f>
        <v>17077</v>
      </c>
      <c r="BZ49" s="91">
        <f>+BZ21</f>
        <v>16884</v>
      </c>
      <c r="CA49" s="91">
        <f t="shared" ref="CA49:CE49" si="14">+CA21</f>
        <v>16546</v>
      </c>
      <c r="CB49" s="91">
        <f t="shared" si="14"/>
        <v>16834</v>
      </c>
      <c r="CC49" s="91">
        <f t="shared" si="14"/>
        <v>17138</v>
      </c>
      <c r="CD49" s="91">
        <f t="shared" si="14"/>
        <v>17316</v>
      </c>
      <c r="CE49" s="91">
        <f t="shared" si="14"/>
        <v>17507</v>
      </c>
      <c r="CF49" s="91">
        <f t="shared" ref="CF49" si="15">+CF21</f>
        <v>17906</v>
      </c>
      <c r="CG49" s="34"/>
      <c r="CH49" s="34"/>
      <c r="CI49" s="34"/>
      <c r="CJ49" s="34"/>
      <c r="CK49" s="34"/>
      <c r="CL49" s="34"/>
      <c r="CM49" s="34"/>
      <c r="CN49" s="34"/>
      <c r="CO49" s="34"/>
      <c r="CP49" s="34"/>
    </row>
    <row r="50" spans="1:94" s="4" customFormat="1" ht="15.75" x14ac:dyDescent="0.25">
      <c r="A50" s="90" t="s">
        <v>80</v>
      </c>
      <c r="B50" s="93"/>
      <c r="C50" s="93"/>
      <c r="D50" s="93">
        <v>176212</v>
      </c>
      <c r="E50" s="93">
        <v>179846</v>
      </c>
      <c r="F50" s="93">
        <v>182814</v>
      </c>
      <c r="G50" s="93">
        <v>186228</v>
      </c>
      <c r="H50" s="93">
        <v>181303</v>
      </c>
      <c r="I50" s="93">
        <v>184879</v>
      </c>
      <c r="J50" s="93">
        <v>184766</v>
      </c>
      <c r="K50" s="93">
        <v>184319</v>
      </c>
      <c r="L50" s="93">
        <v>185149</v>
      </c>
      <c r="M50" s="93">
        <v>185453</v>
      </c>
      <c r="N50" s="93">
        <v>189533</v>
      </c>
      <c r="O50" s="93">
        <v>190035</v>
      </c>
      <c r="P50" s="93">
        <v>192328</v>
      </c>
      <c r="Q50" s="93">
        <v>185160</v>
      </c>
      <c r="R50" s="93">
        <v>168356</v>
      </c>
      <c r="S50" s="93">
        <v>181568</v>
      </c>
      <c r="T50" s="93">
        <v>185817</v>
      </c>
      <c r="U50" s="93">
        <v>188260</v>
      </c>
      <c r="V50" s="93">
        <v>194097</v>
      </c>
      <c r="W50" s="93">
        <v>196938</v>
      </c>
      <c r="X50" s="93">
        <v>196420</v>
      </c>
      <c r="Y50" s="93">
        <v>192963</v>
      </c>
      <c r="Z50" s="93">
        <v>205243</v>
      </c>
      <c r="AA50" s="93">
        <v>239950</v>
      </c>
      <c r="AB50" s="93">
        <v>239083</v>
      </c>
      <c r="AC50" s="93">
        <v>243500</v>
      </c>
      <c r="AD50" s="93">
        <v>248474</v>
      </c>
      <c r="AE50" s="93">
        <v>253097</v>
      </c>
      <c r="AF50" s="93">
        <v>256143</v>
      </c>
      <c r="AG50" s="93">
        <v>262006</v>
      </c>
      <c r="AH50" s="93">
        <v>265158</v>
      </c>
      <c r="AI50" s="93">
        <v>271194</v>
      </c>
      <c r="AJ50" s="93">
        <v>265214</v>
      </c>
      <c r="AK50" s="93">
        <v>271099</v>
      </c>
      <c r="AL50" s="93">
        <v>269858</v>
      </c>
      <c r="AM50" s="93">
        <v>277141</v>
      </c>
      <c r="AN50" s="93">
        <v>270691</v>
      </c>
      <c r="AO50" s="93">
        <v>267703</v>
      </c>
      <c r="AP50" s="93">
        <v>268328</v>
      </c>
      <c r="AQ50" s="93">
        <v>257414</v>
      </c>
      <c r="AR50" s="93">
        <v>255771</v>
      </c>
      <c r="AS50" s="93">
        <v>242083</v>
      </c>
      <c r="AT50" s="93">
        <v>252888</v>
      </c>
      <c r="AU50" s="93">
        <v>247221</v>
      </c>
      <c r="AV50" s="93">
        <v>238105</v>
      </c>
      <c r="AW50" s="93">
        <v>245704</v>
      </c>
      <c r="AX50" s="93">
        <v>256706</v>
      </c>
      <c r="AY50" s="93">
        <v>249409</v>
      </c>
      <c r="AZ50" s="93">
        <v>259488</v>
      </c>
      <c r="BA50" s="93">
        <v>257972</v>
      </c>
      <c r="BB50" s="93">
        <v>260448</v>
      </c>
      <c r="BC50" s="93">
        <v>263032</v>
      </c>
      <c r="BD50" s="93">
        <v>256634</v>
      </c>
      <c r="BE50" s="93">
        <v>261106</v>
      </c>
      <c r="BF50" s="93">
        <v>263867</v>
      </c>
      <c r="BG50" s="93">
        <v>261748</v>
      </c>
      <c r="BH50" s="93">
        <v>253355</v>
      </c>
      <c r="BI50" s="93">
        <f>+BI48+BI49</f>
        <v>250319</v>
      </c>
      <c r="BJ50" s="93">
        <f>+BJ48+BJ49</f>
        <v>234936</v>
      </c>
      <c r="BK50" s="93">
        <f>+BK48+BK49</f>
        <v>240170</v>
      </c>
      <c r="BL50" s="93">
        <v>241185</v>
      </c>
      <c r="BM50" s="93">
        <v>247519</v>
      </c>
      <c r="BN50" s="93">
        <v>252189</v>
      </c>
      <c r="BO50" s="93">
        <v>246711</v>
      </c>
      <c r="BP50" s="93">
        <f>+BP48+BP49</f>
        <v>251125</v>
      </c>
      <c r="BQ50" s="93">
        <f>+BQ48+BQ49</f>
        <v>252442</v>
      </c>
      <c r="BR50" s="93">
        <v>260101</v>
      </c>
      <c r="BS50" s="93">
        <v>260369</v>
      </c>
      <c r="BT50" s="95">
        <v>264914</v>
      </c>
      <c r="BU50" s="95">
        <v>264766</v>
      </c>
      <c r="BV50" s="95">
        <v>273364</v>
      </c>
      <c r="BW50" s="95">
        <v>270367</v>
      </c>
      <c r="BX50" s="95">
        <f t="shared" ref="BX50:BZ50" si="16">BX48+BX49</f>
        <v>278066</v>
      </c>
      <c r="BY50" s="95">
        <f t="shared" si="16"/>
        <v>278189</v>
      </c>
      <c r="BZ50" s="95">
        <f t="shared" si="16"/>
        <v>275026</v>
      </c>
      <c r="CA50" s="95">
        <f t="shared" ref="CA50:CE50" si="17">CA48+CA49</f>
        <v>269492</v>
      </c>
      <c r="CB50" s="95">
        <f t="shared" si="17"/>
        <v>278814</v>
      </c>
      <c r="CC50" s="95">
        <f t="shared" si="17"/>
        <v>283889</v>
      </c>
      <c r="CD50" s="95">
        <f t="shared" si="17"/>
        <v>287882</v>
      </c>
      <c r="CE50" s="95">
        <f t="shared" si="17"/>
        <v>292575</v>
      </c>
      <c r="CF50" s="95">
        <f t="shared" ref="CF50" si="18">CF48+CF49</f>
        <v>302612</v>
      </c>
      <c r="CG50" s="34"/>
      <c r="CH50" s="34"/>
      <c r="CI50" s="34"/>
      <c r="CJ50" s="34"/>
      <c r="CK50" s="34"/>
      <c r="CL50" s="34"/>
      <c r="CM50" s="34"/>
      <c r="CN50" s="34"/>
      <c r="CO50" s="34"/>
      <c r="CP50" s="34"/>
    </row>
    <row r="51" spans="1:94" s="13" customFormat="1" ht="15.75" x14ac:dyDescent="0.25">
      <c r="A51" s="81" t="s">
        <v>81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L51" s="57"/>
      <c r="AM51" s="80"/>
      <c r="AN51" s="79">
        <v>243258</v>
      </c>
      <c r="AO51" s="79">
        <v>240678</v>
      </c>
      <c r="AP51" s="79">
        <v>241224</v>
      </c>
      <c r="AQ51" s="79">
        <v>231395</v>
      </c>
      <c r="AR51" s="79">
        <v>230018</v>
      </c>
      <c r="AS51" s="79">
        <v>217693</v>
      </c>
      <c r="AT51" s="79">
        <v>227479</v>
      </c>
      <c r="AU51" s="79">
        <v>222301</v>
      </c>
      <c r="AV51" s="79">
        <v>214103</v>
      </c>
      <c r="AW51" s="79">
        <v>220837</v>
      </c>
      <c r="AX51" s="79">
        <v>230795</v>
      </c>
      <c r="AY51" s="79">
        <v>224242</v>
      </c>
      <c r="AZ51" s="79">
        <v>233213</v>
      </c>
      <c r="BA51" s="79">
        <v>231868</v>
      </c>
      <c r="BB51" s="79">
        <v>234087</v>
      </c>
      <c r="BC51" s="79">
        <v>236461</v>
      </c>
      <c r="BD51" s="79">
        <v>230595</v>
      </c>
      <c r="BE51" s="79">
        <v>234665</v>
      </c>
      <c r="BF51" s="79">
        <v>237029</v>
      </c>
      <c r="BG51" s="79">
        <v>235031</v>
      </c>
      <c r="BH51" s="79">
        <v>227448</v>
      </c>
      <c r="BI51" s="79">
        <v>224436</v>
      </c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36"/>
      <c r="BU51" s="36"/>
      <c r="BV51" s="36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37"/>
      <c r="CH51" s="37"/>
      <c r="CI51" s="37"/>
      <c r="CJ51" s="37"/>
      <c r="CK51" s="37"/>
      <c r="CL51" s="37"/>
      <c r="CM51" s="37"/>
      <c r="CN51" s="37"/>
      <c r="CO51" s="37"/>
      <c r="CP51" s="37"/>
    </row>
    <row r="52" spans="1:94" ht="15.75" x14ac:dyDescent="0.25">
      <c r="A52" s="59" t="s">
        <v>82</v>
      </c>
      <c r="C52" t="s">
        <v>53</v>
      </c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78"/>
      <c r="BR52" s="78"/>
      <c r="BS52" s="7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103"/>
      <c r="CE52" s="103"/>
      <c r="CF52" s="103"/>
    </row>
    <row r="53" spans="1:94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</row>
    <row r="54" spans="1:94" x14ac:dyDescent="0.25"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N54" s="52"/>
      <c r="AO54" s="52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78"/>
      <c r="BL54" s="53"/>
      <c r="BM54" s="53"/>
      <c r="BN54" s="53"/>
      <c r="BO54" s="53"/>
      <c r="BP54" s="53"/>
      <c r="BQ54" s="53"/>
      <c r="BR54" s="53"/>
      <c r="BS54" s="53"/>
      <c r="BT54" s="29"/>
      <c r="BU54" s="29"/>
      <c r="BV54" s="29"/>
      <c r="BW54" s="29"/>
      <c r="BX54" s="29"/>
      <c r="BY54" s="29"/>
      <c r="BZ54" s="38"/>
      <c r="CA54" s="38"/>
      <c r="CB54" s="38"/>
      <c r="CC54" s="38"/>
      <c r="CD54" s="38"/>
      <c r="CE54" s="38"/>
      <c r="CF54" s="38"/>
    </row>
    <row r="55" spans="1:94" x14ac:dyDescent="0.25">
      <c r="CD55" s="28"/>
      <c r="CE55" s="28"/>
      <c r="CF55" s="28"/>
    </row>
    <row r="56" spans="1:94" x14ac:dyDescent="0.25">
      <c r="CD56" s="28"/>
      <c r="CE56" s="28"/>
      <c r="CF56" s="28"/>
    </row>
    <row r="57" spans="1:94" x14ac:dyDescent="0.25">
      <c r="CD57" s="28"/>
      <c r="CE57" s="28"/>
      <c r="CF57" s="28"/>
    </row>
    <row r="58" spans="1:94" x14ac:dyDescent="0.25">
      <c r="CD58" s="28"/>
      <c r="CE58" s="28"/>
      <c r="CF58" s="28"/>
    </row>
    <row r="59" spans="1:94" x14ac:dyDescent="0.25">
      <c r="CD59" s="28"/>
      <c r="CE59" s="28"/>
      <c r="CF59" s="28"/>
    </row>
    <row r="79" spans="58:84" x14ac:dyDescent="0.25">
      <c r="BF79" s="60"/>
      <c r="BR79" s="60"/>
      <c r="BS79" s="60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</row>
  </sheetData>
  <sheetProtection formatCells="0" formatColumns="0" formatRows="0"/>
  <phoneticPr fontId="5" type="noConversion"/>
  <pageMargins left="0.70866141732283472" right="0.70866141732283472" top="0.74803149606299213" bottom="0.74803149606299213" header="0.31496062992125984" footer="0.31496062992125984"/>
  <pageSetup scale="28" orientation="landscape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DD2B12E1BF7F48ABD9B5A60DF738F3" ma:contentTypeVersion="26" ma:contentTypeDescription="Create a new document." ma:contentTypeScope="" ma:versionID="8d8aa3b60ce637b85c549d4d0b030333">
  <xsd:schema xmlns:xsd="http://www.w3.org/2001/XMLSchema" xmlns:xs="http://www.w3.org/2001/XMLSchema" xmlns:p="http://schemas.microsoft.com/office/2006/metadata/properties" xmlns:ns2="c092b70f-b682-4243-8cc0-f71ab3fc8b75" xmlns:ns3="6d8752d5-87d6-489d-8020-cef32512f917" targetNamespace="http://schemas.microsoft.com/office/2006/metadata/properties" ma:root="true" ma:fieldsID="a129070cf2648649ce671f0be0bb75c6" ns2:_="" ns3:_="">
    <xsd:import namespace="c092b70f-b682-4243-8cc0-f71ab3fc8b75"/>
    <xsd:import namespace="6d8752d5-87d6-489d-8020-cef32512f917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FileDate"/>
                <xsd:element ref="ns2:Topic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2b70f-b682-4243-8cc0-f71ab3fc8b75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3" nillable="true" ma:displayName="Sign-off status" ma:internalName="Sign_x002d_off_x0020_status" ma:readOnly="false">
      <xsd:simpleType>
        <xsd:restriction base="dms:Text"/>
      </xsd:simpleType>
    </xsd:element>
    <xsd:element name="FileDate" ma:index="4" ma:displayName="FileDate" ma:format="DateOnly" ma:indexed="true" ma:internalName="FileDate">
      <xsd:simpleType>
        <xsd:restriction base="dms:DateTime"/>
      </xsd:simpleType>
    </xsd:element>
    <xsd:element name="Topic" ma:index="8" nillable="true" ma:displayName="Topic" ma:format="Dropdown" ma:internalName="Topic" ma:readOnly="false">
      <xsd:simpleType>
        <xsd:union memberTypes="dms:Text">
          <xsd:simpleType>
            <xsd:restriction base="dms:Choice">
              <xsd:enumeration value="Board Reporting"/>
              <xsd:enumeration value="Press Release"/>
              <xsd:enumeration value="AUM&amp;A Trending"/>
              <xsd:enumeration value="Daily"/>
              <xsd:enumeration value="MD&amp;A"/>
              <xsd:enumeration value="Shared"/>
              <xsd:enumeration value="Reference"/>
              <xsd:enumeration value="Projects"/>
            </xsd:restriction>
          </xsd:simpleType>
        </xsd:union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2beee38-73e6-464b-95cf-6ff276da4f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752d5-87d6-489d-8020-cef32512f91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8" nillable="true" ma:displayName="Taxonomy Catch All Column" ma:hidden="true" ma:list="{b2b41bf0-099e-4c81-a719-f20c498a629f}" ma:internalName="TaxCatchAll" ma:readOnly="false" ma:showField="CatchAllData" ma:web="6d8752d5-87d6-489d-8020-cef32512f9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92b70f-b682-4243-8cc0-f71ab3fc8b75">
      <Terms xmlns="http://schemas.microsoft.com/office/infopath/2007/PartnerControls"/>
    </lcf76f155ced4ddcb4097134ff3c332f>
    <_Flow_SignoffStatus xmlns="c092b70f-b682-4243-8cc0-f71ab3fc8b75" xsi:nil="true"/>
    <FileDate xmlns="c092b70f-b682-4243-8cc0-f71ab3fc8b75">2023-02-02T06:00:00+00:00</FileDate>
    <TaxCatchAll xmlns="6d8752d5-87d6-489d-8020-cef32512f917" xsi:nil="true"/>
    <Topic xmlns="c092b70f-b682-4243-8cc0-f71ab3fc8b75" xsi:nil="true"/>
    <SharedWithUsers xmlns="6d8752d5-87d6-489d-8020-cef32512f917">
      <UserInfo>
        <DisplayName>Jamieson, Brianne</DisplayName>
        <AccountId>148</AccountId>
        <AccountType/>
      </UserInfo>
      <UserInfo>
        <DisplayName>McDonald, Michelle</DisplayName>
        <AccountId>149</AccountId>
        <AccountType/>
      </UserInfo>
      <UserInfo>
        <DisplayName>Hargreaves, Jodi</DisplayName>
        <AccountId>13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D5A150-B061-4F3E-97D5-CB6CC75AE5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92b70f-b682-4243-8cc0-f71ab3fc8b75"/>
    <ds:schemaRef ds:uri="6d8752d5-87d6-489d-8020-cef32512f9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56A266-4006-487B-8056-CCFF143F0ACD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6d8752d5-87d6-489d-8020-cef32512f917"/>
    <ds:schemaRef ds:uri="c092b70f-b682-4243-8cc0-f71ab3fc8b7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11952AD-56DB-426F-B376-D7A9A359CA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IGM SALES</vt:lpstr>
      <vt:lpstr>IGM ASSETS</vt:lpstr>
      <vt:lpstr>'IGM ASSETS'!Print_Area</vt:lpstr>
      <vt:lpstr>'IGM SALES'!Print_Area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Gould, Luke</dc:creator>
  <cp:keywords/>
  <dc:description/>
  <cp:lastModifiedBy>Hargreaves, Jodi</cp:lastModifiedBy>
  <cp:revision/>
  <cp:lastPrinted>2025-10-02T22:56:43Z</cp:lastPrinted>
  <dcterms:created xsi:type="dcterms:W3CDTF">2021-01-07T20:52:11Z</dcterms:created>
  <dcterms:modified xsi:type="dcterms:W3CDTF">2025-10-02T22:57:35Z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0x01010005DD2B12E1BF7F48ABD9B5A60DF738F3</vt:lpwstr>
  </property>
  <property fmtid="{D5CDD505-2E9C-101B-9397-08002B2CF9AE}" pid="3" name="BExAnalyzer_OldName">
    <vt:lpwstr>Press Release Trended Details June 2022.xlsx</vt:lpwstr>
  </property>
  <property fmtid="{D5CDD505-2E9C-101B-9397-08002B2CF9AE}" pid="4" name="CustomUiType">
    <vt:lpwstr>2</vt:lpwstr>
  </property>
  <property fmtid="{D5CDD505-2E9C-101B-9397-08002B2CF9AE}" pid="5" name="MediaServiceImageTags">
    <vt:lpwstr/>
  </property>
</Properties>
</file>